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xtReptg\MD&amp;A Dec 31, 2020\Q4 December 31, 2020\01. Top File\1. Drafts\WEB\"/>
    </mc:Choice>
  </mc:AlternateContent>
  <bookViews>
    <workbookView xWindow="0" yWindow="0" windowWidth="20430" windowHeight="7290" tabRatio="813" activeTab="3"/>
  </bookViews>
  <sheets>
    <sheet name="Quarterly" sheetId="7" r:id="rId1"/>
    <sheet name="P&amp;L 5Y" sheetId="8" r:id="rId2"/>
    <sheet name="BS 5Y" sheetId="9" r:id="rId3"/>
    <sheet name="P&amp;L" sheetId="2" r:id="rId4"/>
    <sheet name="Comprehensive Income" sheetId="10" r:id="rId5"/>
    <sheet name="Balance Sheet" sheetId="4" r:id="rId6"/>
    <sheet name="Changes in equity YTD" sheetId="6" r:id="rId7"/>
    <sheet name="Cash Flow" sheetId="1" r:id="rId8"/>
  </sheets>
  <definedNames>
    <definedName name="_Fill" localSheetId="2" hidden="1">#REF!</definedName>
    <definedName name="_Fill" localSheetId="4" hidden="1">#REF!</definedName>
    <definedName name="_Fill" hidden="1">#REF!</definedName>
    <definedName name="_Key1" localSheetId="2" hidden="1">#REF!</definedName>
    <definedName name="_Key1" localSheetId="4" hidden="1">#REF!</definedName>
    <definedName name="_Key1" hidden="1">#REF!</definedName>
    <definedName name="_Order1" hidden="1">255</definedName>
    <definedName name="_Sort" localSheetId="2" hidden="1">#REF!</definedName>
    <definedName name="_Sort" localSheetId="4"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4" hidden="1">Main.SAPF4Help()</definedName>
    <definedName name="mol" localSheetId="1" hidden="1">Main.SAPF4Help()</definedName>
    <definedName name="mol" localSheetId="0" hidden="1">Main.SAPF4Help()</definedName>
    <definedName name="mol" hidden="1">Main.SAPF4Help()</definedName>
    <definedName name="_xlnm.Print_Area" localSheetId="5">'Balance Sheet'!$A$1:$I$52</definedName>
    <definedName name="_xlnm.Print_Area" localSheetId="2">'BS 5Y'!$A$1:$M$50</definedName>
    <definedName name="_xlnm.Print_Area" localSheetId="7">'Cash Flow'!$A$1:$G$58</definedName>
    <definedName name="_xlnm.Print_Area" localSheetId="6">'Changes in equity YTD'!$A$1:$AA$37</definedName>
    <definedName name="_xlnm.Print_Area" localSheetId="1">'P&amp;L 5Y'!$A$1:$K$55</definedName>
    <definedName name="_xlnm.Print_Area" localSheetId="0">Quarterly!$A$1:$L$45</definedName>
    <definedName name="SAPFuncF4Help" localSheetId="2" hidden="1">Main.SAPF4Help()</definedName>
    <definedName name="SAPFuncF4Help" localSheetId="4" hidden="1">Main.SAPF4Help()</definedName>
    <definedName name="SAPFuncF4Help" localSheetId="1" hidden="1">Main.SAPF4Help()</definedName>
    <definedName name="SAPFuncF4Help" localSheetId="0" hidden="1">Main.SAPF4Help()</definedName>
    <definedName name="SAPFuncF4Help" hidden="1">Main.SAPF4Help()</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4" i="6" l="1"/>
  <c r="V24" i="6"/>
  <c r="Z24" i="6"/>
  <c r="D46" i="4"/>
  <c r="D47" i="4" s="1"/>
  <c r="D24" i="4"/>
  <c r="D25" i="4" s="1"/>
  <c r="D38" i="10"/>
  <c r="D33" i="10"/>
  <c r="D29" i="10"/>
  <c r="D38" i="2"/>
  <c r="D32" i="2"/>
  <c r="D27" i="2"/>
  <c r="D16" i="2"/>
  <c r="D19" i="2" s="1"/>
  <c r="D21" i="2" s="1"/>
  <c r="D23" i="2" s="1"/>
  <c r="C48" i="9"/>
  <c r="C47" i="9"/>
  <c r="G42" i="9"/>
  <c r="G43" i="9" s="1"/>
  <c r="G48" i="9" s="1"/>
  <c r="I35" i="9"/>
  <c r="G35" i="9"/>
  <c r="G24" i="9"/>
  <c r="G25" i="9" s="1"/>
  <c r="C25" i="9"/>
  <c r="C24" i="9"/>
  <c r="K17" i="8"/>
  <c r="I17" i="8"/>
  <c r="G17" i="8"/>
  <c r="E17" i="8"/>
  <c r="C17" i="8"/>
  <c r="L39" i="7"/>
  <c r="K39" i="7"/>
  <c r="J39" i="7"/>
  <c r="I39" i="7"/>
  <c r="H39" i="7"/>
  <c r="G39" i="7"/>
  <c r="F39" i="7"/>
  <c r="E39" i="7"/>
  <c r="D39" i="7"/>
  <c r="C39" i="7"/>
  <c r="D33" i="7"/>
  <c r="C33" i="7"/>
  <c r="G29" i="7"/>
  <c r="F29" i="7"/>
  <c r="E29" i="7"/>
  <c r="D29" i="7"/>
  <c r="C29" i="7"/>
  <c r="D20" i="7"/>
  <c r="D22" i="7" s="1"/>
  <c r="C20" i="7"/>
  <c r="C22" i="7" s="1"/>
  <c r="E15" i="9" l="1"/>
  <c r="E24" i="9"/>
  <c r="E25" i="9"/>
  <c r="E47" i="9" l="1"/>
  <c r="G47" i="9"/>
  <c r="K47" i="9"/>
  <c r="I47" i="9"/>
  <c r="C42" i="9"/>
  <c r="E42" i="9"/>
  <c r="I42" i="9"/>
  <c r="K42" i="9"/>
  <c r="C35" i="9"/>
  <c r="C43" i="9" s="1"/>
  <c r="E35" i="9"/>
  <c r="E43" i="9" s="1"/>
  <c r="I43" i="9"/>
  <c r="I48" i="9" s="1"/>
  <c r="K35" i="9"/>
  <c r="K43" i="9" s="1"/>
  <c r="I24" i="9"/>
  <c r="K24" i="9"/>
  <c r="C15" i="9"/>
  <c r="K15" i="9"/>
  <c r="K25" i="9" s="1"/>
  <c r="I15" i="9"/>
  <c r="G15" i="9"/>
  <c r="G33" i="7"/>
  <c r="F33" i="7"/>
  <c r="E33" i="7"/>
  <c r="G22" i="7"/>
  <c r="E20" i="7"/>
  <c r="E22" i="7" s="1"/>
  <c r="F20" i="7"/>
  <c r="F22" i="7" s="1"/>
  <c r="G20" i="7"/>
  <c r="C19" i="7"/>
  <c r="C18" i="7"/>
  <c r="G13" i="7"/>
  <c r="G15" i="7" s="1"/>
  <c r="F13" i="7"/>
  <c r="F15" i="7" s="1"/>
  <c r="E13" i="7"/>
  <c r="E15" i="7" s="1"/>
  <c r="D13" i="7"/>
  <c r="D15" i="7" s="1"/>
  <c r="C12" i="7"/>
  <c r="C13" i="7" s="1"/>
  <c r="C15" i="7" s="1"/>
  <c r="C11" i="7"/>
  <c r="C10" i="7"/>
  <c r="L33" i="7"/>
  <c r="K33" i="7"/>
  <c r="J33" i="7"/>
  <c r="I33" i="7"/>
  <c r="H32" i="7"/>
  <c r="H33" i="7" s="1"/>
  <c r="L29" i="7"/>
  <c r="J29" i="7"/>
  <c r="I29" i="7"/>
  <c r="K29" i="7"/>
  <c r="H29" i="7"/>
  <c r="J22" i="7"/>
  <c r="I22" i="7"/>
  <c r="L20" i="7"/>
  <c r="L22" i="7" s="1"/>
  <c r="K20" i="7"/>
  <c r="K22" i="7" s="1"/>
  <c r="J20" i="7"/>
  <c r="H17" i="7"/>
  <c r="H20" i="7" s="1"/>
  <c r="H22" i="7" s="1"/>
  <c r="L15" i="7"/>
  <c r="J15" i="7"/>
  <c r="L13" i="7"/>
  <c r="K13" i="7"/>
  <c r="K15" i="7" s="1"/>
  <c r="I13" i="7"/>
  <c r="H13" i="7" s="1"/>
  <c r="H15" i="7" s="1"/>
  <c r="H11" i="7"/>
  <c r="H12" i="7"/>
  <c r="H10" i="7"/>
  <c r="E48" i="9" l="1"/>
  <c r="K48" i="9"/>
  <c r="I25" i="9"/>
  <c r="I15" i="7"/>
  <c r="D40" i="1"/>
  <c r="D30" i="1"/>
  <c r="D42" i="1" s="1"/>
  <c r="D44" i="1" s="1"/>
  <c r="D22" i="1"/>
  <c r="F40" i="1"/>
  <c r="F30" i="1"/>
  <c r="F22" i="1"/>
  <c r="X24" i="6"/>
  <c r="T24" i="6"/>
  <c r="T32" i="6" s="1"/>
  <c r="R24" i="6"/>
  <c r="R32" i="6" s="1"/>
  <c r="P24" i="6"/>
  <c r="L24" i="6"/>
  <c r="P20" i="6"/>
  <c r="P32" i="6" s="1"/>
  <c r="V12" i="6"/>
  <c r="V20" i="6" s="1"/>
  <c r="V32" i="6" s="1"/>
  <c r="X12" i="6"/>
  <c r="X20" i="6" s="1"/>
  <c r="X32" i="6" s="1"/>
  <c r="Z12" i="6"/>
  <c r="Z20" i="6" s="1"/>
  <c r="Z32" i="6" s="1"/>
  <c r="T12" i="6"/>
  <c r="T20" i="6" s="1"/>
  <c r="R12" i="6"/>
  <c r="R20" i="6" s="1"/>
  <c r="P12" i="6"/>
  <c r="L12" i="6"/>
  <c r="L20" i="6" s="1"/>
  <c r="L32" i="6" s="1"/>
  <c r="J12" i="6"/>
  <c r="J20" i="6" s="1"/>
  <c r="J32" i="6" s="1"/>
  <c r="D41" i="4"/>
  <c r="D34" i="4"/>
  <c r="D42" i="4" s="1"/>
  <c r="D16" i="4"/>
  <c r="F46" i="4"/>
  <c r="F41" i="4"/>
  <c r="F34" i="4"/>
  <c r="F42" i="4" s="1"/>
  <c r="F47" i="4" s="1"/>
  <c r="F24" i="4"/>
  <c r="F16" i="4"/>
  <c r="F25" i="4" s="1"/>
  <c r="H46" i="4"/>
  <c r="H41" i="4"/>
  <c r="H34" i="4"/>
  <c r="H42" i="4" s="1"/>
  <c r="H47" i="4" s="1"/>
  <c r="H24" i="4"/>
  <c r="H16" i="4"/>
  <c r="H25" i="4" s="1"/>
  <c r="F38" i="10"/>
  <c r="D28" i="10"/>
  <c r="D27" i="10"/>
  <c r="D16" i="10"/>
  <c r="F33" i="10"/>
  <c r="F27" i="10"/>
  <c r="F28" i="10" s="1"/>
  <c r="F29" i="10" s="1"/>
  <c r="F16" i="10"/>
  <c r="F38" i="2"/>
  <c r="F32" i="2"/>
  <c r="F27" i="2"/>
  <c r="F16" i="2"/>
  <c r="F19" i="2" s="1"/>
  <c r="F21" i="2" s="1"/>
  <c r="F23" i="2" s="1"/>
  <c r="F42" i="1" l="1"/>
  <c r="F44" i="1" s="1"/>
  <c r="D24" i="6"/>
  <c r="F24" i="6"/>
  <c r="H24" i="6"/>
  <c r="N24" i="6"/>
  <c r="E41" i="4" l="1"/>
  <c r="E42" i="4" s="1"/>
  <c r="N12" i="6" l="1"/>
  <c r="N20" i="6" s="1"/>
  <c r="N32" i="6" s="1"/>
  <c r="H12" i="6"/>
  <c r="F12" i="6"/>
  <c r="F20" i="6" s="1"/>
  <c r="F32" i="6" s="1"/>
  <c r="D12" i="6"/>
  <c r="D20" i="6" s="1"/>
  <c r="D32" i="6" s="1"/>
  <c r="J10" i="8"/>
  <c r="H10" i="8"/>
  <c r="F10" i="8"/>
  <c r="H20" i="6" l="1"/>
  <c r="H32" i="6" s="1"/>
</calcChain>
</file>

<file path=xl/sharedStrings.xml><?xml version="1.0" encoding="utf-8"?>
<sst xmlns="http://schemas.openxmlformats.org/spreadsheetml/2006/main" count="406" uniqueCount="271">
  <si>
    <t>BOMBARDIER INC.</t>
  </si>
  <si>
    <t>CONSOLIDATED STATEMENTS OF CASH FLOWS</t>
  </si>
  <si>
    <t>(in millions of U.S. dollars)</t>
  </si>
  <si>
    <t>Notes</t>
  </si>
  <si>
    <t>Operating activities</t>
  </si>
  <si>
    <t>Non-cash items</t>
  </si>
  <si>
    <t>Deferred income taxes</t>
  </si>
  <si>
    <t>Loss on repurchase of long-term debt</t>
  </si>
  <si>
    <t>Net change in non-cash balances</t>
  </si>
  <si>
    <t>Investing activities</t>
  </si>
  <si>
    <t>Additions to PP&amp;E and intangible assets</t>
  </si>
  <si>
    <t>Other</t>
  </si>
  <si>
    <t>Financing activities</t>
  </si>
  <si>
    <t>Net proceeds from issuance of long-term debt</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</si>
  <si>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</si>
  <si>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</si>
  <si>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</si>
  <si>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</si>
  <si>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</si>
  <si>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</si>
  <si>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</si>
  <si>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</si>
  <si>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</si>
  <si>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</si>
  <si>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</si>
  <si>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</si>
  <si>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</si>
  <si>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</si>
  <si>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</si>
  <si>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</si>
  <si>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</si>
  <si>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</si>
  <si>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</si>
  <si>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</si>
  <si>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</si>
  <si>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</si>
  <si>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</si>
  <si>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</si>
  <si>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</si>
  <si>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</si>
  <si>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</si>
  <si>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</si>
  <si>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</si>
  <si>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</si>
  <si>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</si>
  <si>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</si>
  <si>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</si>
  <si>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</si>
  <si>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</si>
  <si>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</si>
  <si>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</si>
  <si>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</si>
  <si>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</si>
  <si>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</si>
  <si>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</si>
  <si>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Investments in joint ventures and associates</t>
  </si>
  <si>
    <t>Non-current assets</t>
  </si>
  <si>
    <t>Liabilities</t>
  </si>
  <si>
    <t>Trade and other payables</t>
  </si>
  <si>
    <t>Provisions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</si>
  <si>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</si>
  <si>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</si>
  <si>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</si>
  <si>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</si>
  <si>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</si>
  <si>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</si>
  <si>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</si>
  <si>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</si>
  <si>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</si>
  <si>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</si>
  <si>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t>Accumulated OCI</t>
  </si>
  <si>
    <t>Preferred shares</t>
  </si>
  <si>
    <t>Common shares</t>
  </si>
  <si>
    <t>Contributed surplus</t>
  </si>
  <si>
    <t>Cash flow hedges</t>
  </si>
  <si>
    <t>Total</t>
  </si>
  <si>
    <t>(the quarterly data has been prepared in accordance with IAS 34, Interim financial reporting, except market price ranges)</t>
  </si>
  <si>
    <t>Fiscal years</t>
  </si>
  <si>
    <t>Fourth
quarter</t>
  </si>
  <si>
    <t>Third 
quarter</t>
  </si>
  <si>
    <t>Second 
quarter</t>
  </si>
  <si>
    <t>First 
quarter</t>
  </si>
  <si>
    <t>High</t>
  </si>
  <si>
    <t>Low</t>
  </si>
  <si>
    <t>HISTORICAL FINANCIAL SUMMARY</t>
  </si>
  <si>
    <t>General information</t>
  </si>
  <si>
    <t>Dividend per common share (in Canadian dollars)</t>
  </si>
  <si>
    <t>Dividend per preferred share (in Canadian dollars)</t>
  </si>
  <si>
    <t>Market price ranges (in Canadian dollars)</t>
  </si>
  <si>
    <t>Number of common shares (in millions)</t>
  </si>
  <si>
    <t>Book value per common share (in dollars)</t>
  </si>
  <si>
    <t>HISTORICAL FINANCIAL SUMMARY (CONTINUED)</t>
  </si>
  <si>
    <t xml:space="preserve">Deferred income taxes </t>
  </si>
  <si>
    <t>For the fiscal years ended December 31</t>
  </si>
  <si>
    <t>The notes are an integral part of these consolidated financial statements.</t>
  </si>
  <si>
    <t>Net income (loss)</t>
  </si>
  <si>
    <t xml:space="preserve">For the fiscal years ended </t>
  </si>
  <si>
    <t>Share of income of joint ventures and associates</t>
  </si>
  <si>
    <t xml:space="preserve">Fourth
quarter </t>
  </si>
  <si>
    <t>Remea-
surement losses</t>
  </si>
  <si>
    <t xml:space="preserve">           Total</t>
  </si>
  <si>
    <t xml:space="preserve">              NCI</t>
  </si>
  <si>
    <t>As at  December 31</t>
  </si>
  <si>
    <t xml:space="preserve">As at December 31 </t>
  </si>
  <si>
    <t>Market price range of Class B Subordinate Voting Shares (in Canadian dollars)</t>
  </si>
  <si>
    <t>Equity (deficit)</t>
  </si>
  <si>
    <t>(1)</t>
  </si>
  <si>
    <t>Class B Subordinate Voting Shares</t>
  </si>
  <si>
    <t>2016</t>
  </si>
  <si>
    <t>Warrants</t>
  </si>
  <si>
    <t>Dividends to NCI</t>
  </si>
  <si>
    <t>QUARTERLY DATA (UNAUDITED)</t>
  </si>
  <si>
    <t>Class A Shares</t>
  </si>
  <si>
    <t>2017</t>
  </si>
  <si>
    <t>Assets held for sale</t>
  </si>
  <si>
    <t xml:space="preserve">Share-based expense </t>
  </si>
  <si>
    <t xml:space="preserve">Liabilities directly associated with assets </t>
  </si>
  <si>
    <t>held for sale</t>
  </si>
  <si>
    <t>Other
retained 
earnings 
(deficit)</t>
  </si>
  <si>
    <t>Total 
equity
(deficit)</t>
  </si>
  <si>
    <t>Dividends received from joint ventures and associates</t>
  </si>
  <si>
    <t>Proceeds from disposals of PP&amp;E and intangible assets</t>
  </si>
  <si>
    <t>Effect of exchange rates on cash and cash equivalents</t>
  </si>
  <si>
    <t>(in millions of U.S. dollars, except per share amounts and number of common shares)</t>
  </si>
  <si>
    <t>2018</t>
  </si>
  <si>
    <t>Contract liabilities</t>
  </si>
  <si>
    <t>Contract assets</t>
  </si>
  <si>
    <t>(4)</t>
  </si>
  <si>
    <t xml:space="preserve">  FVOCI equity instruments</t>
  </si>
  <si>
    <t>FVOCI financial assets</t>
  </si>
  <si>
    <t>December 31</t>
  </si>
  <si>
    <t>FVOCI</t>
  </si>
  <si>
    <t>Dividends paid - preferred shares</t>
  </si>
  <si>
    <t>8, 9</t>
  </si>
  <si>
    <t xml:space="preserve">      Income taxes</t>
  </si>
  <si>
    <t xml:space="preserve">      CCTD</t>
  </si>
  <si>
    <t xml:space="preserve">     Net investments in foreign operations</t>
  </si>
  <si>
    <t xml:space="preserve">     Income taxes</t>
  </si>
  <si>
    <t xml:space="preserve">     Equity holders of Bombardier Inc.</t>
  </si>
  <si>
    <t xml:space="preserve">     NCI</t>
  </si>
  <si>
    <r>
      <rPr>
        <vertAlign val="superscript"/>
        <sz val="8"/>
        <rFont val="Arial"/>
        <family val="2"/>
      </rPr>
      <t>(1)</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</si>
  <si>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</si>
  <si>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(3)</t>
    </r>
  </si>
  <si>
    <t xml:space="preserve">     Remeasurement of defined benefit plans</t>
  </si>
  <si>
    <t>Retained earnings (deficit)</t>
  </si>
  <si>
    <t>Issuance of NCI</t>
  </si>
  <si>
    <r>
      <rPr>
        <vertAlign val="superscript"/>
        <sz val="8"/>
        <rFont val="Arial"/>
        <family val="2"/>
      </rPr>
      <t>(6)</t>
    </r>
  </si>
  <si>
    <r>
      <t>Cash and cash equivalents at end of year</t>
    </r>
    <r>
      <rPr>
        <b/>
        <vertAlign val="superscript"/>
        <sz val="9"/>
        <color rgb="FF000000"/>
        <rFont val="Arial"/>
        <family val="2"/>
      </rPr>
      <t>(4)</t>
    </r>
  </si>
  <si>
    <r>
      <t>Supplemental information</t>
    </r>
    <r>
      <rPr>
        <b/>
        <vertAlign val="superscript"/>
        <sz val="9"/>
        <color rgb="FF000000"/>
        <rFont val="Arial"/>
        <family val="2"/>
      </rPr>
      <t>(5)(6)</t>
    </r>
  </si>
  <si>
    <r>
      <t xml:space="preserve"> </t>
    </r>
    <r>
      <rPr>
        <sz val="9"/>
        <rFont val="Arial"/>
        <family val="2"/>
      </rPr>
      <t xml:space="preserve">     Foreign exchange re-evaluation</t>
    </r>
  </si>
  <si>
    <t>Aviation</t>
  </si>
  <si>
    <t>Corporate and Others</t>
  </si>
  <si>
    <r>
      <t>Cash and cash equivalents at beginning of year</t>
    </r>
    <r>
      <rPr>
        <b/>
        <vertAlign val="superscript"/>
        <sz val="9"/>
        <color rgb="FF000000"/>
        <rFont val="Arial"/>
        <family val="2"/>
      </rPr>
      <t>(4)</t>
    </r>
  </si>
  <si>
    <t>(5)</t>
  </si>
  <si>
    <t xml:space="preserve">  Options exercised</t>
  </si>
  <si>
    <t xml:space="preserve">  Dividends to NCI</t>
  </si>
  <si>
    <t xml:space="preserve">  Shares distributed - PSU plans</t>
  </si>
  <si>
    <t xml:space="preserve">  Share-based expense</t>
  </si>
  <si>
    <t xml:space="preserve">    Net Income (loss)</t>
  </si>
  <si>
    <t xml:space="preserve">    OCI</t>
  </si>
  <si>
    <t xml:space="preserve"> As at December 31, 2019</t>
  </si>
  <si>
    <t>Impairment charges (reversals) on PP&amp;E and intangible assets</t>
  </si>
  <si>
    <t>(2)</t>
  </si>
  <si>
    <t>(3)</t>
  </si>
  <si>
    <t>Interest paid comprises interest on long-term debt after the effect of hedges, if any, excluding up-front costs paid related to the negotiation of debts or credit facilities, interest paid on lease liabilities and interest paid on extended payment terms for trade payables. Interest received comprises interest received related to cash and cash equivalents, investments in securities, loans and lease receivables after the effect of hedges and the interest portion related to the settlement of an interest-rate swap, if any.</t>
  </si>
  <si>
    <t>Investments in non-voting units of ACLP</t>
  </si>
  <si>
    <t>Impairment charges on ACLP investments</t>
  </si>
  <si>
    <r>
      <t xml:space="preserve">  Issuance of NCI</t>
    </r>
    <r>
      <rPr>
        <vertAlign val="superscript"/>
        <sz val="10"/>
        <color rgb="FF000000"/>
        <rFont val="Arial"/>
        <family val="2"/>
      </rPr>
      <t>(3)</t>
    </r>
  </si>
  <si>
    <t xml:space="preserve">Other income </t>
  </si>
  <si>
    <t xml:space="preserve">      Net loss on derivative financial instruments</t>
  </si>
  <si>
    <t xml:space="preserve">     Net unrealized gain </t>
  </si>
  <si>
    <r>
      <t>Payment of lease liabilities</t>
    </r>
    <r>
      <rPr>
        <vertAlign val="superscript"/>
        <sz val="9"/>
        <color rgb="FF000000"/>
        <rFont val="Arial"/>
        <family val="2"/>
      </rPr>
      <t>(3)</t>
    </r>
  </si>
  <si>
    <t>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t>
  </si>
  <si>
    <t>Net income (loss) from continuing operations</t>
  </si>
  <si>
    <t>Net loss from discontinued operations</t>
  </si>
  <si>
    <t xml:space="preserve">Net loss  </t>
  </si>
  <si>
    <t>Continuing operations</t>
  </si>
  <si>
    <t>Discontinued operations</t>
  </si>
  <si>
    <t>Total basic and diluted</t>
  </si>
  <si>
    <t>Restated for the sale of Transportation, refer to Note 31 - Discontinued operations for more details.</t>
  </si>
  <si>
    <t>Net income attributable to NCI is related to discontinued operations, refer to Note 31 - Discontinued operations.</t>
  </si>
  <si>
    <r>
      <t xml:space="preserve">  NCI</t>
    </r>
    <r>
      <rPr>
        <vertAlign val="superscript"/>
        <sz val="8"/>
        <color rgb="FF000000"/>
        <rFont val="Arial"/>
        <family val="2"/>
      </rPr>
      <t>(2)</t>
    </r>
  </si>
  <si>
    <t xml:space="preserve"> basic and diluted</t>
  </si>
  <si>
    <t xml:space="preserve"> holders of Bombrdiers Inc.</t>
  </si>
  <si>
    <t xml:space="preserve">   Net change in cash flow hedges</t>
  </si>
  <si>
    <r>
      <t xml:space="preserve">      Reclassification to income or to the related non-financial asset</t>
    </r>
    <r>
      <rPr>
        <vertAlign val="superscript"/>
        <sz val="8"/>
        <color rgb="FF000000"/>
        <rFont val="Arial"/>
        <family val="2"/>
      </rPr>
      <t>(1)(2)</t>
    </r>
  </si>
  <si>
    <t xml:space="preserve">  Net unrealized gain </t>
  </si>
  <si>
    <t xml:space="preserve">  Retirement benefits</t>
  </si>
  <si>
    <t>Total comprehensive loss attributable to</t>
  </si>
  <si>
    <t xml:space="preserve"> equity holders of Bombardier Inc. </t>
  </si>
  <si>
    <r>
      <t>Discontinued operations</t>
    </r>
    <r>
      <rPr>
        <vertAlign val="superscript"/>
        <sz val="8"/>
        <color rgb="FF000000"/>
        <rFont val="Arial"/>
        <family val="2"/>
      </rPr>
      <t>(3)</t>
    </r>
  </si>
  <si>
    <t>Includes $19 million of loss reclassified to the related non-financial asset for the fiscal year 2020 ($56 million of loss for fiscal year 2019).</t>
  </si>
  <si>
    <t>$20 million of net deferred loss is expected to be reclassified from OCI to the carrying amount of the related non-financial asset or to expense during fiscal year 2021.</t>
  </si>
  <si>
    <t xml:space="preserve">Refer to Note 31 - Discontinued operations for more details. </t>
  </si>
  <si>
    <r>
      <t>Other financial liabilities</t>
    </r>
    <r>
      <rPr>
        <vertAlign val="superscript"/>
        <sz val="8"/>
        <color rgb="FF000000"/>
        <rFont val="Arial"/>
        <family val="2"/>
      </rPr>
      <t>(3)</t>
    </r>
  </si>
  <si>
    <r>
      <t>Other liabilities</t>
    </r>
    <r>
      <rPr>
        <vertAlign val="superscript"/>
        <sz val="8"/>
        <color rgb="FF000000"/>
        <rFont val="Arial"/>
        <family val="2"/>
      </rPr>
      <t>(3)</t>
    </r>
  </si>
  <si>
    <r>
      <t>Liabilities directly associated with assets held for sale</t>
    </r>
    <r>
      <rPr>
        <vertAlign val="superscript"/>
        <sz val="8"/>
        <color rgb="FF000000"/>
        <rFont val="Arial"/>
        <family val="2"/>
      </rPr>
      <t>(2)</t>
    </r>
  </si>
  <si>
    <r>
      <t>Assets held for sale</t>
    </r>
    <r>
      <rPr>
        <vertAlign val="superscript"/>
        <sz val="8"/>
        <color rgb="FF000000"/>
        <rFont val="Arial"/>
        <family val="2"/>
      </rPr>
      <t>(2)</t>
    </r>
  </si>
  <si>
    <t>Current portion of long-term debt</t>
  </si>
  <si>
    <r>
      <t xml:space="preserve">Includes the impact of the adoption of IFRS 16, </t>
    </r>
    <r>
      <rPr>
        <i/>
        <sz val="8"/>
        <color rgb="FF000000"/>
        <rFont val="Arial"/>
        <family val="2"/>
      </rPr>
      <t>Leases</t>
    </r>
    <r>
      <rPr>
        <sz val="8"/>
        <color rgb="FF000000"/>
        <rFont val="Arial"/>
        <family val="2"/>
      </rPr>
      <t xml:space="preserve"> which resulted in the recognition of right-of-use assets, in PP&amp;E, and lease liabilities, in Other financial liabilities, amounting to $554 million and $568 million, respectively as of January 1, 2019.</t>
    </r>
  </si>
  <si>
    <t>Assets held for sale and liabilities directly associated with assets held for sale as at December 31, 2019 include $476 million and $447 million, respectively related to the sale of the CRJ business and $833 million and $1,321 million, respectively related to the sale of the aerostructure business.</t>
  </si>
  <si>
    <t xml:space="preserve">Lease liabilities were reclassified from Other liabilities to Other financial liabilities. Refer to Note 43 - Reclassification. </t>
  </si>
  <si>
    <t xml:space="preserve"> As at January 1, 2019</t>
  </si>
  <si>
    <t xml:space="preserve"> Total comprehensive income (loss)</t>
  </si>
  <si>
    <t xml:space="preserve"> As at December 31, 2020</t>
  </si>
  <si>
    <r>
      <rPr>
        <vertAlign val="superscript"/>
        <sz val="10"/>
        <color rgb="FF000000"/>
        <rFont val="Arial"/>
        <family val="2"/>
      </rPr>
      <t>(2)</t>
    </r>
    <r>
      <rPr>
        <sz val="10"/>
        <color rgb="FF000000"/>
        <rFont val="Arial"/>
        <family val="2"/>
      </rPr>
      <t xml:space="preserve"> Following the sale of its remaining interests in ACLP, the Corporation cancelled the warrants held by Airbus, see Note 29 - Disposal of investment in associate for more details. </t>
    </r>
  </si>
  <si>
    <r>
      <rPr>
        <vertAlign val="superscript"/>
        <sz val="10"/>
        <color rgb="FF000000"/>
        <rFont val="Arial"/>
        <family val="2"/>
      </rPr>
      <t>(3)</t>
    </r>
    <r>
      <rPr>
        <sz val="10"/>
        <color rgb="FF000000"/>
        <rFont val="Arial"/>
        <family val="2"/>
      </rPr>
      <t xml:space="preserve"> CDPQ made a capital injection of €350 million ($386 million) in BT Holdco. See Note 31 - Discontinued operations for more details. </t>
    </r>
  </si>
  <si>
    <r>
      <rPr>
        <vertAlign val="superscript"/>
        <sz val="10"/>
        <color rgb="FF000000"/>
        <rFont val="Arial"/>
        <family val="2"/>
      </rPr>
      <t>(1)</t>
    </r>
    <r>
      <rPr>
        <sz val="10"/>
        <color rgb="FF000000"/>
        <rFont val="Arial"/>
        <family val="2"/>
      </rPr>
      <t xml:space="preserve"> The Corporation and CDPQ made a capital injection of €150 million ($164 million) at their respective pro-rata share of equity as at September 26, 2019. </t>
    </r>
  </si>
  <si>
    <r>
      <t xml:space="preserve">  Issuance of NCI</t>
    </r>
    <r>
      <rPr>
        <vertAlign val="superscript"/>
        <sz val="8"/>
        <color rgb="FF000000"/>
        <rFont val="Arial"/>
        <family val="2"/>
      </rPr>
      <t>(1)</t>
    </r>
  </si>
  <si>
    <t xml:space="preserve">    taxes</t>
  </si>
  <si>
    <t xml:space="preserve">  Total comprehensive income (loss)</t>
  </si>
  <si>
    <r>
      <t xml:space="preserve">  Cancellation of warrants</t>
    </r>
    <r>
      <rPr>
        <vertAlign val="superscript"/>
        <sz val="8"/>
        <color rgb="FF000000"/>
        <rFont val="Arial"/>
        <family val="2"/>
      </rPr>
      <t>(2)</t>
    </r>
  </si>
  <si>
    <t xml:space="preserve">  Shares distributed - PSU plan</t>
  </si>
  <si>
    <t>Net loss</t>
  </si>
  <si>
    <r>
      <t>Amortization</t>
    </r>
    <r>
      <rPr>
        <vertAlign val="superscript"/>
        <sz val="9"/>
        <color rgb="FF000000"/>
        <rFont val="Arial"/>
        <family val="2"/>
      </rPr>
      <t>(1)</t>
    </r>
    <r>
      <rPr>
        <sz val="9"/>
        <color rgb="FF000000"/>
        <rFont val="Arial"/>
        <family val="2"/>
      </rPr>
      <t xml:space="preserve"> </t>
    </r>
  </si>
  <si>
    <t>Gains on disposals of investment in associate and businesses</t>
  </si>
  <si>
    <t>Capital injection in joint ventures and associates</t>
  </si>
  <si>
    <t>Net proceeds from disposal of investment in associate and businesses</t>
  </si>
  <si>
    <r>
      <t>Cash flows from operating activities</t>
    </r>
    <r>
      <rPr>
        <b/>
        <vertAlign val="superscript"/>
        <sz val="8"/>
        <color rgb="FF000000"/>
        <rFont val="Arial"/>
        <family val="2"/>
      </rPr>
      <t>(2)</t>
    </r>
  </si>
  <si>
    <r>
      <t>Cash flows from investing activities</t>
    </r>
    <r>
      <rPr>
        <b/>
        <vertAlign val="superscript"/>
        <sz val="8"/>
        <color rgb="FF000000"/>
        <rFont val="Arial"/>
        <family val="2"/>
      </rPr>
      <t>(2)</t>
    </r>
  </si>
  <si>
    <t>Net variation in short-term borrowings</t>
  </si>
  <si>
    <r>
      <t>Cash flows from financing activities</t>
    </r>
    <r>
      <rPr>
        <b/>
        <vertAlign val="superscript"/>
        <sz val="8"/>
        <color rgb="FF000000"/>
        <rFont val="Arial"/>
        <family val="2"/>
      </rPr>
      <t>(2)</t>
    </r>
  </si>
  <si>
    <t>21, 22</t>
  </si>
  <si>
    <t>8, 21, 22</t>
  </si>
  <si>
    <t>29, 30</t>
  </si>
  <si>
    <t xml:space="preserve">Includes $83 million of amortization charge related to right-of-use of assets for fiscal year 2020 ($109 million for the fiscal year 2019). </t>
  </si>
  <si>
    <t>See Note 31 - Discontinued operations for more details on cash flows from discontinued operations.</t>
  </si>
  <si>
    <t>Lease payments related to the interest portion, short term leases, low value assets and variable lease payments not included in lease liabilities are classified as cash outflows from operating activities. The total cash outflows for fiscal year 2020 amounted to $151 million ($168 million for the fiscal year 2019)</t>
  </si>
  <si>
    <t xml:space="preserve">For the purpose of the statement of cash flows, cash and cash equivalents comprise the cash reclassified as assets held for sale. See Note 31 -  Discontinued operations for more details. Cash reclassified as assets held for sale as at December 31, 2019 are related to the Aerostructure business. </t>
  </si>
  <si>
    <t>2019</t>
  </si>
  <si>
    <r>
      <t>restated</t>
    </r>
    <r>
      <rPr>
        <i/>
        <vertAlign val="superscript"/>
        <sz val="8"/>
        <rFont val="Arial"/>
        <family val="2"/>
      </rPr>
      <t>(1)</t>
    </r>
  </si>
  <si>
    <r>
      <t>Adjusted EBIT</t>
    </r>
    <r>
      <rPr>
        <b/>
        <vertAlign val="superscript"/>
        <sz val="8"/>
        <rFont val="Arial"/>
        <family val="2"/>
      </rPr>
      <t>(2)</t>
    </r>
  </si>
  <si>
    <t>Net loss from continuing operations</t>
  </si>
  <si>
    <t>Net income (loss) from discontinued operations</t>
  </si>
  <si>
    <t>Continuing operations - basic and diluted</t>
  </si>
  <si>
    <t>Discontinued operations - basic</t>
  </si>
  <si>
    <t>Discontinued operations - diluted</t>
  </si>
  <si>
    <r>
      <t>Export revenues from Canada</t>
    </r>
    <r>
      <rPr>
        <vertAlign val="superscript"/>
        <sz val="8"/>
        <rFont val="Arial"/>
        <family val="2"/>
      </rPr>
      <t>(3)</t>
    </r>
  </si>
  <si>
    <r>
      <t>Net additions to PP&amp;E and intangible assets</t>
    </r>
    <r>
      <rPr>
        <vertAlign val="superscript"/>
        <sz val="8"/>
        <rFont val="Arial"/>
        <family val="2"/>
      </rPr>
      <t>(4)</t>
    </r>
  </si>
  <si>
    <r>
      <t>Amortization</t>
    </r>
    <r>
      <rPr>
        <vertAlign val="superscript"/>
        <sz val="8"/>
        <rFont val="Arial"/>
        <family val="2"/>
      </rPr>
      <t>(4)</t>
    </r>
  </si>
  <si>
    <t xml:space="preserve">Transportation was classified as discontinued operations as of December 31, 2020. As a result, the results of operations have been restated for comparative periods. Refer to Note 31 - Discontinued operations to our Consolidated financial statements for more details. </t>
  </si>
  <si>
    <t>Non-GAAP financial measures. Refer to the Non-GAAP financial measures for definitions of these metrics and reconciliations to the most comparable IFRS measures in 2020 and 2019.</t>
  </si>
  <si>
    <t xml:space="preserve">As per the consolidated statement of cash flows of our Consolidated financial statements. </t>
  </si>
  <si>
    <r>
      <t>Transportation</t>
    </r>
    <r>
      <rPr>
        <vertAlign val="superscript"/>
        <sz val="8"/>
        <rFont val="Arial"/>
        <family val="2"/>
      </rPr>
      <t>(1)</t>
    </r>
  </si>
  <si>
    <r>
      <t>Reclassified</t>
    </r>
    <r>
      <rPr>
        <vertAlign val="superscript"/>
        <sz val="8"/>
        <rFont val="Arial"/>
        <family val="2"/>
      </rPr>
      <t>(1)</t>
    </r>
  </si>
  <si>
    <r>
      <t>Financing expense</t>
    </r>
    <r>
      <rPr>
        <vertAlign val="superscript"/>
        <sz val="8"/>
        <rFont val="Arial"/>
        <family val="2"/>
      </rPr>
      <t>(2)</t>
    </r>
  </si>
  <si>
    <r>
      <t>Financing income</t>
    </r>
    <r>
      <rPr>
        <vertAlign val="superscript"/>
        <sz val="8"/>
        <rFont val="Arial"/>
        <family val="2"/>
      </rPr>
      <t>(2)</t>
    </r>
  </si>
  <si>
    <t xml:space="preserve">The amounts presented on a yearly basis may not correspond to the sum of the four quarters as certain reclassifications to quarterly figures to or from financing income and financing expense may be required on a cumulative basis. </t>
  </si>
  <si>
    <t>Total baisc and diluted</t>
  </si>
  <si>
    <r>
      <t>Adjusted net loss from continuing operations</t>
    </r>
    <r>
      <rPr>
        <b/>
        <vertAlign val="superscript"/>
        <sz val="8"/>
        <rFont val="Arial"/>
        <family val="2"/>
      </rPr>
      <t>(2)</t>
    </r>
  </si>
  <si>
    <r>
      <t>Impairment charges (reversals) on PP&amp;E and intangible assets</t>
    </r>
    <r>
      <rPr>
        <vertAlign val="superscript"/>
        <sz val="8"/>
        <rFont val="Arial"/>
        <family val="2"/>
      </rPr>
      <t>(4)</t>
    </r>
  </si>
  <si>
    <t xml:space="preserve">  Class A</t>
  </si>
  <si>
    <t xml:space="preserve">  Class B Subordinate Voting</t>
  </si>
  <si>
    <t xml:space="preserve">  Series 2</t>
  </si>
  <si>
    <t xml:space="preserve">  Series 3</t>
  </si>
  <si>
    <t xml:space="preserve">  Series 4</t>
  </si>
  <si>
    <t xml:space="preserve">  High</t>
  </si>
  <si>
    <t xml:space="preserve">  Low</t>
  </si>
  <si>
    <t xml:space="preserve">  Close</t>
  </si>
  <si>
    <r>
      <t xml:space="preserve">Balances do not include the impact of the adoption of IFRS 16, </t>
    </r>
    <r>
      <rPr>
        <i/>
        <sz val="8"/>
        <rFont val="Arial"/>
        <family val="2"/>
      </rPr>
      <t>Leases</t>
    </r>
    <r>
      <rPr>
        <sz val="8"/>
        <rFont val="Arial"/>
        <family val="2"/>
      </rPr>
      <t xml:space="preserve"> which resulted in the recognition of right-to-use assets, in PP&amp;E, and lease liabilities, in Other financial liabilities, amounting to $554 million and $568 million, respectively as of January 1, 2019. </t>
    </r>
  </si>
  <si>
    <t>Total comprehensive loss</t>
  </si>
  <si>
    <t>Gains on disposals of PP&amp;E</t>
  </si>
  <si>
    <t>Net decrease in cash and cash equivalents</t>
  </si>
  <si>
    <t>Net loss attributable to equity</t>
  </si>
  <si>
    <t xml:space="preserve">  Dividends - preferred shares, net of</t>
  </si>
  <si>
    <t xml:space="preserve">  Dividends  - preferred shares, net of 
</t>
  </si>
  <si>
    <t>Investments in joint ventures and 
  associates</t>
  </si>
  <si>
    <r>
      <t>Continuing operations - adjusted</t>
    </r>
    <r>
      <rPr>
        <vertAlign val="superscript"/>
        <sz val="8"/>
        <rFont val="Arial"/>
        <family val="2"/>
      </rPr>
      <t>(2)</t>
    </r>
  </si>
  <si>
    <t xml:space="preserve">  basic and diluted</t>
  </si>
  <si>
    <t>7, 8,21</t>
  </si>
  <si>
    <t xml:space="preserve">Includes Transportation.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</si>
</sst>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0_);\(0\)"/>
    <numFmt numFmtId="176" formatCode="_(&quot;$&quot;* #,##0.00_);_(&quot;$&quot;* \(#,##0.00\);_(&quot;$&quot;* &quot;—&quot;_);_(@_)"/>
    <numFmt numFmtId="177" formatCode="#,##0.0_);\(#,##0.0\)"/>
    <numFmt numFmtId="178" formatCode="mmmm\ d"/>
    <numFmt numFmtId="179" formatCode="mmmm\ d\,\ yyyy"/>
    <numFmt numFmtId="180" formatCode="@&quot; &quot;"/>
    <numFmt numFmtId="181" formatCode="_(* #,##0_);_(* \(#,##0\);_(* &quot;-&quot;_)"/>
    <numFmt numFmtId="182" formatCode="_-* #,##0.00\ _$_-;\-* #,##0.00\ _$_-;_-* &quot;-&quot;??\ _$_-;_-@_-"/>
    <numFmt numFmtId="183" formatCode="_(* #,##0_);_(* \(#,##0\);_(* &quot;-&quot;??_);_(@_)"/>
    <numFmt numFmtId="184" formatCode="#,##0.0000_);\(#,##0.0000\)"/>
  </numFmts>
  <fonts count="86">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vertAlign val="superscript"/>
      <sz val="9"/>
      <name val="Arial"/>
      <family val="2"/>
    </font>
    <font>
      <b/>
      <i/>
      <sz val="9"/>
      <name val="Arial"/>
      <family val="2"/>
    </font>
    <font>
      <vertAlign val="superscript"/>
      <sz val="8"/>
      <name val="Arial"/>
      <family val="2"/>
    </font>
    <font>
      <vertAlign val="superscript"/>
      <sz val="5"/>
      <name val="Arial"/>
      <family val="2"/>
    </font>
    <font>
      <b/>
      <vertAlign val="superscript"/>
      <sz val="5"/>
      <name val="Arial"/>
      <family val="2"/>
    </font>
    <font>
      <sz val="9"/>
      <color indexed="63"/>
      <name val="Arial"/>
      <family val="2"/>
    </font>
    <font>
      <b/>
      <vertAlign val="superscript"/>
      <sz val="8"/>
      <name val="Arial"/>
      <family val="2"/>
    </font>
    <font>
      <i/>
      <sz val="9"/>
      <name val="Arial"/>
      <family val="2"/>
    </font>
    <font>
      <b/>
      <sz val="7"/>
      <color indexed="9"/>
      <name val="Palatino"/>
    </font>
    <font>
      <vertAlign val="superscript"/>
      <sz val="10"/>
      <name val="Arial"/>
      <family val="2"/>
    </font>
    <font>
      <sz val="10"/>
      <color rgb="FF000000"/>
      <name val="Times New Roman"/>
      <family val="1"/>
    </font>
    <font>
      <vertAlign val="superscript"/>
      <sz val="9"/>
      <color rgb="FF000000"/>
      <name val="Arial"/>
      <family val="2"/>
    </font>
    <font>
      <sz val="9"/>
      <color rgb="FF000000"/>
      <name val="Times New Roman"/>
      <family val="1"/>
    </font>
    <font>
      <sz val="8"/>
      <color rgb="FF000000"/>
      <name val="Times New Roman"/>
      <family val="1"/>
    </font>
    <font>
      <b/>
      <sz val="9"/>
      <color rgb="FF000000"/>
      <name val="Times New Roman"/>
      <family val="1"/>
    </font>
    <font>
      <b/>
      <vertAlign val="superscript"/>
      <sz val="9"/>
      <color rgb="FF000000"/>
      <name val="Arial"/>
      <family val="2"/>
    </font>
    <font>
      <i/>
      <vertAlign val="superscript"/>
      <sz val="8"/>
      <name val="Arial"/>
      <family val="2"/>
    </font>
    <font>
      <i/>
      <sz val="8"/>
      <color rgb="FF000000"/>
      <name val="Arial"/>
      <family val="2"/>
    </font>
    <font>
      <b/>
      <sz val="10"/>
      <color rgb="FF000000"/>
      <name val="Arial"/>
      <family val="2"/>
    </font>
    <font>
      <b/>
      <sz val="10"/>
      <color rgb="FF000000"/>
      <name val="Times New Roman"/>
      <family val="1"/>
    </font>
    <font>
      <vertAlign val="superscript"/>
      <sz val="10"/>
      <color rgb="FF000000"/>
      <name val="Arial"/>
      <family val="2"/>
    </font>
    <font>
      <sz val="9"/>
      <color theme="1"/>
      <name val="Arial"/>
      <family val="2"/>
    </font>
    <font>
      <b/>
      <vertAlign val="superscript"/>
      <sz val="8"/>
      <color rgb="FF000000"/>
      <name val="Arial"/>
      <family val="2"/>
    </font>
    <font>
      <b/>
      <sz val="8"/>
      <color rgb="FF000000"/>
      <name val="Arial"/>
      <family val="2"/>
    </font>
    <font>
      <i/>
      <sz val="8"/>
      <name val="Arial"/>
      <family val="2"/>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auto="1"/>
      </top>
      <bottom style="thin">
        <color auto="1"/>
      </bottom>
      <diagonal/>
    </border>
    <border>
      <left/>
      <right/>
      <top style="medium">
        <color indexed="64"/>
      </top>
      <bottom style="thin">
        <color indexed="64"/>
      </bottom>
      <diagonal/>
    </border>
  </borders>
  <cellStyleXfs count="641">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44"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7" fontId="56" fillId="19" borderId="0"/>
    <xf numFmtId="0" fontId="60" fillId="0" borderId="0"/>
    <xf numFmtId="0" fontId="2" fillId="0" borderId="0"/>
    <xf numFmtId="0" fontId="9" fillId="0" borderId="0">
      <alignment vertical="center"/>
    </xf>
    <xf numFmtId="0" fontId="9" fillId="0" borderId="0"/>
    <xf numFmtId="0" fontId="9" fillId="0" borderId="0"/>
    <xf numFmtId="44"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7"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69"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7" fontId="56" fillId="15" borderId="0"/>
    <xf numFmtId="182" fontId="9" fillId="0" borderId="0" applyFont="0" applyFill="0" applyBorder="0" applyAlignment="0" applyProtection="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35" fillId="0" borderId="0">
      <alignment horizontal="left"/>
    </xf>
    <xf numFmtId="43" fontId="71" fillId="0" borderId="0" applyFont="0" applyFill="0" applyBorder="0" applyAlignment="0" applyProtection="0"/>
    <xf numFmtId="44" fontId="71" fillId="0" borderId="0" applyFont="0" applyFill="0" applyBorder="0" applyAlignment="0" applyProtection="0"/>
  </cellStyleXfs>
  <cellXfs count="677">
    <xf numFmtId="0" fontId="0" fillId="0" borderId="0" xfId="0" applyAlignment="1">
      <alignment wrapText="1"/>
    </xf>
    <xf numFmtId="0" fontId="5" fillId="0" borderId="0" xfId="0" applyFont="1" applyAlignment="1">
      <alignment wrapText="1" indent="1"/>
    </xf>
    <xf numFmtId="0" fontId="5" fillId="0" borderId="2" xfId="0" applyFont="1" applyBorder="1" applyAlignment="1">
      <alignment wrapText="1"/>
    </xf>
    <xf numFmtId="0" fontId="0" fillId="0" borderId="0" xfId="0" applyAlignment="1">
      <alignment wrapText="1"/>
    </xf>
    <xf numFmtId="0" fontId="7" fillId="0" borderId="0" xfId="0" applyFont="1" applyAlignment="1">
      <alignment horizontal="left"/>
    </xf>
    <xf numFmtId="0" fontId="60" fillId="0" borderId="0" xfId="361" applyAlignment="1">
      <alignment wrapText="1"/>
    </xf>
    <xf numFmtId="0" fontId="59" fillId="0" borderId="0" xfId="0" applyFont="1" applyBorder="1" applyAlignment="1">
      <alignment wrapText="1"/>
    </xf>
    <xf numFmtId="178" fontId="59" fillId="0" borderId="0" xfId="0" applyNumberFormat="1" applyFont="1" applyAlignment="1">
      <alignment horizontal="right"/>
    </xf>
    <xf numFmtId="0" fontId="59" fillId="0" borderId="6" xfId="0" applyFont="1" applyBorder="1" applyAlignment="1"/>
    <xf numFmtId="165" fontId="59" fillId="0" borderId="17" xfId="0" applyNumberFormat="1" applyFont="1" applyBorder="1" applyAlignment="1"/>
    <xf numFmtId="0" fontId="59" fillId="0" borderId="17" xfId="0" applyFont="1" applyBorder="1" applyAlignment="1"/>
    <xf numFmtId="165" fontId="59" fillId="0" borderId="13" xfId="0" applyNumberFormat="1" applyFont="1" applyBorder="1" applyAlignment="1"/>
    <xf numFmtId="165" fontId="59" fillId="0" borderId="17" xfId="0" applyNumberFormat="1" applyFont="1" applyBorder="1" applyAlignment="1">
      <alignment horizontal="left"/>
    </xf>
    <xf numFmtId="165" fontId="59" fillId="0" borderId="6" xfId="0" applyNumberFormat="1" applyFont="1" applyBorder="1" applyAlignment="1">
      <alignment horizontal="left"/>
    </xf>
    <xf numFmtId="165" fontId="59" fillId="0" borderId="0" xfId="0" applyNumberFormat="1" applyFont="1" applyAlignment="1"/>
    <xf numFmtId="165" fontId="59" fillId="0" borderId="3" xfId="0" applyNumberFormat="1" applyFont="1" applyBorder="1" applyAlignment="1"/>
    <xf numFmtId="165" fontId="59" fillId="0" borderId="1" xfId="0" applyNumberFormat="1" applyFont="1" applyBorder="1" applyAlignment="1"/>
    <xf numFmtId="0" fontId="59" fillId="0" borderId="1" xfId="0" applyFont="1" applyBorder="1" applyAlignment="1">
      <alignment wrapText="1"/>
    </xf>
    <xf numFmtId="167" fontId="59" fillId="0" borderId="0" xfId="0" applyNumberFormat="1" applyFont="1" applyAlignment="1"/>
    <xf numFmtId="0" fontId="59" fillId="0" borderId="1" xfId="0" applyFont="1" applyBorder="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9" fillId="0" borderId="0" xfId="0" applyFont="1" applyBorder="1" applyAlignment="1">
      <alignment horizontal="left" vertical="top"/>
    </xf>
    <xf numFmtId="0" fontId="59" fillId="0" borderId="17" xfId="0" applyFont="1" applyBorder="1" applyAlignment="1">
      <alignment horizontal="center"/>
    </xf>
    <xf numFmtId="167" fontId="59" fillId="0" borderId="26" xfId="0" applyNumberFormat="1" applyFont="1" applyBorder="1" applyAlignment="1"/>
    <xf numFmtId="0" fontId="59" fillId="0" borderId="13" xfId="0" applyFont="1" applyBorder="1" applyAlignment="1">
      <alignment horizontal="left"/>
    </xf>
    <xf numFmtId="0" fontId="58" fillId="0" borderId="6" xfId="0" applyFont="1" applyBorder="1" applyAlignment="1">
      <alignment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175" fontId="57" fillId="0" borderId="1" xfId="360" quotePrefix="1" applyNumberFormat="1" applyFont="1" applyFill="1" applyBorder="1" applyAlignment="1"/>
    <xf numFmtId="175" fontId="55" fillId="0" borderId="1" xfId="360" quotePrefix="1" applyNumberFormat="1" applyFont="1" applyFill="1" applyBorder="1" applyAlignment="1"/>
    <xf numFmtId="0" fontId="59" fillId="0" borderId="0" xfId="0" applyFont="1" applyAlignment="1">
      <alignment wrapText="1"/>
    </xf>
    <xf numFmtId="0" fontId="57" fillId="0" borderId="0" xfId="360" applyNumberFormat="1" applyFont="1" applyFill="1" applyAlignment="1">
      <alignment horizontal="left"/>
    </xf>
    <xf numFmtId="37" fontId="57" fillId="0" borderId="0" xfId="360" applyNumberFormat="1" applyFont="1" applyFill="1" applyAlignment="1"/>
    <xf numFmtId="37" fontId="55" fillId="0" borderId="0" xfId="360" applyNumberFormat="1" applyFont="1" applyFill="1" applyAlignment="1"/>
    <xf numFmtId="37" fontId="55" fillId="0" borderId="0" xfId="363" applyNumberFormat="1" applyFont="1" applyFill="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5" fillId="0" borderId="0" xfId="364" applyNumberFormat="1" applyFont="1" applyFill="1" applyBorder="1" applyAlignment="1">
      <alignment horizontal="left"/>
    </xf>
    <xf numFmtId="37" fontId="62" fillId="0" borderId="0" xfId="360" applyNumberFormat="1" applyFont="1" applyFill="1" applyBorder="1" applyAlignment="1">
      <alignment horizontal="left"/>
    </xf>
    <xf numFmtId="37" fontId="57" fillId="0" borderId="0" xfId="360" applyNumberFormat="1" applyFont="1" applyFill="1" applyBorder="1" applyAlignment="1">
      <alignment horizontal="right"/>
    </xf>
    <xf numFmtId="37" fontId="55" fillId="0" borderId="0" xfId="363" applyNumberFormat="1" applyFont="1" applyFill="1" applyBorder="1" applyAlignment="1">
      <alignment horizontal="left"/>
    </xf>
    <xf numFmtId="37" fontId="62" fillId="0" borderId="19" xfId="360" applyNumberFormat="1" applyFont="1" applyFill="1" applyBorder="1" applyAlignment="1">
      <alignment horizontal="left"/>
    </xf>
    <xf numFmtId="0" fontId="55" fillId="0" borderId="0" xfId="363" applyNumberFormat="1" applyFont="1" applyFill="1" applyAlignment="1">
      <alignment horizontal="left"/>
    </xf>
    <xf numFmtId="171" fontId="57" fillId="0" borderId="0" xfId="360" applyNumberFormat="1" applyFont="1" applyFill="1" applyBorder="1" applyAlignment="1">
      <alignment horizontal="right"/>
    </xf>
    <xf numFmtId="171" fontId="55" fillId="0" borderId="0" xfId="360" applyNumberFormat="1" applyFont="1" applyFill="1" applyBorder="1" applyAlignment="1">
      <alignment horizontal="right"/>
    </xf>
    <xf numFmtId="37" fontId="55" fillId="0" borderId="1" xfId="360" applyNumberFormat="1" applyFont="1" applyFill="1" applyBorder="1" applyAlignment="1">
      <alignment horizontal="left"/>
    </xf>
    <xf numFmtId="181" fontId="57"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37" fontId="55" fillId="0" borderId="26" xfId="360" applyNumberFormat="1" applyFont="1" applyFill="1" applyBorder="1" applyAlignment="1">
      <alignment horizontal="left"/>
    </xf>
    <xf numFmtId="171" fontId="57" fillId="0" borderId="26" xfId="360" applyNumberFormat="1" applyFont="1" applyFill="1" applyBorder="1" applyAlignment="1">
      <alignment horizontal="right"/>
    </xf>
    <xf numFmtId="171" fontId="55" fillId="0" borderId="26" xfId="360" applyNumberFormat="1" applyFont="1" applyFill="1" applyBorder="1" applyAlignment="1">
      <alignment horizontal="right"/>
    </xf>
    <xf numFmtId="181" fontId="57" fillId="0" borderId="1" xfId="360" applyNumberFormat="1" applyFont="1" applyFill="1" applyBorder="1" applyAlignment="1">
      <alignment horizontal="right"/>
    </xf>
    <xf numFmtId="37" fontId="55" fillId="0" borderId="0" xfId="360" applyNumberFormat="1" applyFont="1" applyFill="1" applyBorder="1" applyAlignment="1"/>
    <xf numFmtId="37" fontId="55" fillId="0" borderId="1" xfId="360" applyNumberFormat="1" applyFont="1" applyFill="1" applyBorder="1" applyAlignment="1"/>
    <xf numFmtId="37" fontId="57" fillId="0" borderId="19" xfId="360" applyNumberFormat="1" applyFont="1" applyFill="1" applyBorder="1" applyAlignment="1">
      <alignment horizontal="left"/>
    </xf>
    <xf numFmtId="37" fontId="57" fillId="0" borderId="26" xfId="360" applyNumberFormat="1" applyFont="1" applyFill="1" applyBorder="1" applyAlignment="1">
      <alignment horizontal="left"/>
    </xf>
    <xf numFmtId="171" fontId="57" fillId="0" borderId="19" xfId="360" applyNumberFormat="1" applyFont="1" applyFill="1" applyBorder="1" applyAlignment="1">
      <alignment horizontal="right"/>
    </xf>
    <xf numFmtId="177" fontId="55" fillId="0" borderId="0" xfId="360" applyFont="1" applyFill="1" applyBorder="1" applyAlignment="1">
      <alignment horizontal="right"/>
    </xf>
    <xf numFmtId="39" fontId="57" fillId="0" borderId="0" xfId="360" applyNumberFormat="1" applyFont="1" applyFill="1" applyBorder="1" applyAlignment="1">
      <alignment horizontal="right"/>
    </xf>
    <xf numFmtId="37" fontId="55" fillId="0" borderId="19" xfId="360" applyNumberFormat="1" applyFont="1" applyFill="1" applyBorder="1" applyAlignment="1">
      <alignment horizontal="left"/>
    </xf>
    <xf numFmtId="44" fontId="57" fillId="0" borderId="19" xfId="360" applyNumberFormat="1" applyFont="1" applyFill="1" applyBorder="1" applyAlignment="1">
      <alignment horizontal="right"/>
    </xf>
    <xf numFmtId="37" fontId="57" fillId="0" borderId="0" xfId="360" applyNumberFormat="1" applyFont="1" applyFill="1" applyBorder="1" applyAlignment="1"/>
    <xf numFmtId="37" fontId="57" fillId="0" borderId="0" xfId="360" applyNumberFormat="1" applyFont="1" applyFill="1" applyBorder="1" applyAlignment="1">
      <alignment wrapText="1"/>
    </xf>
    <xf numFmtId="44" fontId="57" fillId="0" borderId="0" xfId="360" applyNumberFormat="1" applyFont="1" applyFill="1" applyBorder="1" applyAlignment="1" applyProtection="1">
      <alignment horizontal="right"/>
      <protection locked="0"/>
    </xf>
    <xf numFmtId="37" fontId="55" fillId="0" borderId="0" xfId="363" applyNumberFormat="1" applyFont="1" applyFill="1" applyAlignment="1" applyProtection="1">
      <alignment horizontal="left"/>
      <protection locked="0"/>
    </xf>
    <xf numFmtId="44" fontId="57" fillId="0" borderId="19" xfId="360" applyNumberFormat="1" applyFont="1" applyFill="1" applyBorder="1" applyAlignment="1" applyProtection="1">
      <alignment horizontal="right"/>
      <protection locked="0"/>
    </xf>
    <xf numFmtId="37" fontId="55" fillId="0" borderId="0" xfId="363" applyNumberFormat="1" applyFont="1" applyFill="1" applyAlignment="1">
      <alignment horizontal="right"/>
    </xf>
    <xf numFmtId="37" fontId="64" fillId="0" borderId="0" xfId="363" applyNumberFormat="1" applyFont="1" applyFill="1" applyAlignment="1">
      <alignment horizontal="right" vertical="top"/>
    </xf>
    <xf numFmtId="37" fontId="55" fillId="0" borderId="19" xfId="364" applyNumberFormat="1" applyFont="1" applyFill="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37" fontId="65" fillId="0" borderId="19" xfId="360" applyNumberFormat="1" applyFont="1" applyFill="1" applyBorder="1" applyAlignment="1">
      <alignment horizontal="right" vertical="top"/>
    </xf>
    <xf numFmtId="177" fontId="57" fillId="0" borderId="0" xfId="360" applyFont="1" applyFill="1" applyBorder="1" applyAlignment="1">
      <alignment horizontal="right"/>
    </xf>
    <xf numFmtId="171" fontId="57" fillId="0" borderId="26" xfId="360" applyNumberFormat="1" applyFont="1" applyFill="1" applyBorder="1" applyAlignment="1"/>
    <xf numFmtId="181" fontId="57" fillId="0" borderId="13" xfId="360" applyNumberFormat="1" applyFont="1" applyFill="1" applyBorder="1" applyAlignment="1">
      <alignment horizontal="right"/>
    </xf>
    <xf numFmtId="181" fontId="55" fillId="0" borderId="13" xfId="360" applyNumberFormat="1" applyFont="1" applyFill="1" applyBorder="1" applyAlignment="1">
      <alignment horizontal="right"/>
    </xf>
    <xf numFmtId="37" fontId="55" fillId="0" borderId="0" xfId="360" applyNumberFormat="1" applyFont="1" applyFill="1" applyBorder="1" applyAlignment="1">
      <alignment horizontal="left"/>
    </xf>
    <xf numFmtId="37" fontId="57" fillId="0" borderId="0" xfId="360" applyNumberFormat="1" applyFont="1" applyFill="1" applyBorder="1" applyAlignment="1">
      <alignment horizontal="left"/>
    </xf>
    <xf numFmtId="44" fontId="57" fillId="0" borderId="0" xfId="360" applyNumberFormat="1" applyFont="1" applyFill="1" applyBorder="1" applyAlignment="1">
      <alignment horizontal="right"/>
    </xf>
    <xf numFmtId="37" fontId="57" fillId="0" borderId="0" xfId="363" applyNumberFormat="1" applyFont="1" applyFill="1" applyAlignment="1">
      <alignment horizontal="left"/>
    </xf>
    <xf numFmtId="37" fontId="55" fillId="0" borderId="0" xfId="363" applyNumberFormat="1" applyFont="1" applyFill="1" applyAlignment="1" applyProtection="1">
      <alignment horizontal="right"/>
      <protection locked="0"/>
    </xf>
    <xf numFmtId="37" fontId="55" fillId="0" borderId="19" xfId="363" applyNumberFormat="1" applyFont="1" applyFill="1" applyBorder="1" applyAlignment="1">
      <alignment horizontal="left"/>
    </xf>
    <xf numFmtId="37" fontId="57" fillId="0" borderId="27" xfId="363" applyNumberFormat="1" applyFont="1" applyFill="1" applyBorder="1" applyAlignment="1">
      <alignment horizontal="left"/>
    </xf>
    <xf numFmtId="37" fontId="55" fillId="0" borderId="27" xfId="363" applyNumberFormat="1" applyFont="1" applyFill="1" applyBorder="1" applyAlignment="1">
      <alignment horizontal="left"/>
    </xf>
    <xf numFmtId="37" fontId="66" fillId="0" borderId="27" xfId="363" applyNumberFormat="1" applyFont="1" applyFill="1" applyBorder="1" applyAlignment="1" applyProtection="1">
      <alignment horizontal="right"/>
      <protection locked="0"/>
    </xf>
    <xf numFmtId="0" fontId="55" fillId="0" borderId="0" xfId="363" applyFont="1" applyFill="1" applyAlignment="1"/>
    <xf numFmtId="177" fontId="57" fillId="0" borderId="0" xfId="360" applyNumberFormat="1" applyFont="1" applyFill="1" applyAlignment="1"/>
    <xf numFmtId="177" fontId="57" fillId="0" borderId="0" xfId="360" applyNumberFormat="1" applyFont="1" applyFill="1" applyAlignment="1">
      <alignment horizontal="left"/>
    </xf>
    <xf numFmtId="37" fontId="62" fillId="0" borderId="0" xfId="360" applyNumberFormat="1" applyFont="1" applyFill="1" applyAlignment="1">
      <alignment horizontal="right"/>
    </xf>
    <xf numFmtId="37" fontId="55" fillId="0" borderId="0" xfId="360" applyNumberFormat="1" applyFont="1" applyFill="1" applyBorder="1" applyAlignment="1">
      <alignment horizontal="right"/>
    </xf>
    <xf numFmtId="177" fontId="55" fillId="0" borderId="0" xfId="360" applyNumberFormat="1" applyFont="1" applyFill="1" applyAlignment="1">
      <alignment horizontal="left"/>
    </xf>
    <xf numFmtId="177" fontId="55" fillId="0" borderId="19" xfId="360" applyNumberFormat="1" applyFont="1" applyFill="1" applyBorder="1" applyAlignment="1">
      <alignment horizontal="left"/>
    </xf>
    <xf numFmtId="0" fontId="55" fillId="0" borderId="19" xfId="363" applyNumberFormat="1" applyFont="1" applyFill="1" applyBorder="1" applyAlignment="1">
      <alignment horizontal="left"/>
    </xf>
    <xf numFmtId="37" fontId="62" fillId="0" borderId="19" xfId="360" applyNumberFormat="1" applyFont="1" applyFill="1" applyBorder="1" applyAlignment="1">
      <alignment horizontal="right"/>
    </xf>
    <xf numFmtId="177" fontId="57" fillId="0" borderId="13" xfId="360" applyNumberFormat="1" applyFont="1" applyFill="1" applyBorder="1" applyAlignment="1">
      <alignment horizontal="left"/>
    </xf>
    <xf numFmtId="177" fontId="57" fillId="0" borderId="0" xfId="360" applyNumberFormat="1" applyFont="1" applyFill="1" applyBorder="1" applyAlignment="1">
      <alignment horizontal="left"/>
    </xf>
    <xf numFmtId="181" fontId="55" fillId="0" borderId="1" xfId="360" applyNumberFormat="1" applyFont="1" applyFill="1" applyBorder="1" applyAlignment="1">
      <alignment horizontal="right"/>
    </xf>
    <xf numFmtId="171" fontId="55" fillId="0" borderId="19" xfId="360" applyNumberFormat="1" applyFont="1" applyFill="1" applyBorder="1" applyAlignment="1">
      <alignment horizontal="right"/>
    </xf>
    <xf numFmtId="39" fontId="55" fillId="0" borderId="0" xfId="360" applyNumberFormat="1" applyFont="1" applyFill="1" applyBorder="1" applyAlignment="1">
      <alignment horizontal="right"/>
    </xf>
    <xf numFmtId="44" fontId="55" fillId="0" borderId="19" xfId="360" applyNumberFormat="1" applyFont="1" applyFill="1" applyBorder="1" applyAlignment="1" applyProtection="1">
      <alignment horizontal="right"/>
      <protection locked="0"/>
    </xf>
    <xf numFmtId="37" fontId="55" fillId="0" borderId="0" xfId="363" applyNumberFormat="1" applyFont="1" applyFill="1" applyBorder="1" applyAlignment="1">
      <alignment horizontal="right"/>
    </xf>
    <xf numFmtId="37" fontId="66" fillId="0" borderId="0" xfId="363" applyNumberFormat="1" applyFont="1" applyFill="1" applyBorder="1" applyAlignment="1">
      <alignment horizontal="right"/>
    </xf>
    <xf numFmtId="171" fontId="55" fillId="0" borderId="0" xfId="360" applyNumberFormat="1" applyFont="1" applyFill="1" applyBorder="1" applyAlignment="1" applyProtection="1">
      <alignment horizontal="right"/>
      <protection locked="0"/>
    </xf>
    <xf numFmtId="37" fontId="57" fillId="0" borderId="0" xfId="363" applyNumberFormat="1" applyFont="1" applyFill="1" applyAlignment="1" applyProtection="1">
      <alignment horizontal="right"/>
      <protection locked="0"/>
    </xf>
    <xf numFmtId="37" fontId="55" fillId="0" borderId="0" xfId="363" applyNumberFormat="1" applyFont="1" applyFill="1" applyBorder="1" applyAlignment="1" applyProtection="1">
      <alignment horizontal="right"/>
      <protection locked="0"/>
    </xf>
    <xf numFmtId="171" fontId="55" fillId="0" borderId="0" xfId="360" applyNumberFormat="1" applyFont="1" applyFill="1" applyBorder="1" applyAlignment="1"/>
    <xf numFmtId="171" fontId="55" fillId="0" borderId="26" xfId="360" applyNumberFormat="1" applyFont="1" applyFill="1" applyBorder="1" applyAlignment="1"/>
    <xf numFmtId="44" fontId="55" fillId="0" borderId="0" xfId="360" applyNumberFormat="1" applyFont="1" applyFill="1" applyBorder="1" applyAlignment="1">
      <alignment horizontal="right"/>
    </xf>
    <xf numFmtId="37" fontId="55" fillId="0" borderId="19" xfId="363" applyNumberFormat="1" applyFont="1" applyFill="1" applyBorder="1" applyAlignment="1" applyProtection="1">
      <alignment horizontal="right"/>
      <protection locked="0"/>
    </xf>
    <xf numFmtId="44" fontId="57" fillId="0" borderId="27" xfId="360" applyNumberFormat="1" applyFont="1" applyFill="1" applyBorder="1" applyAlignment="1" applyProtection="1">
      <alignment horizontal="right"/>
      <protection locked="0"/>
    </xf>
    <xf numFmtId="37" fontId="55" fillId="0" borderId="27" xfId="363" applyNumberFormat="1" applyFont="1" applyFill="1" applyBorder="1" applyAlignment="1" applyProtection="1">
      <alignment horizontal="right"/>
      <protection locked="0"/>
    </xf>
    <xf numFmtId="44" fontId="55" fillId="0" borderId="27" xfId="360" applyNumberFormat="1" applyFont="1" applyFill="1" applyBorder="1" applyAlignment="1" applyProtection="1">
      <alignment horizontal="right"/>
      <protection locked="0"/>
    </xf>
    <xf numFmtId="0" fontId="5" fillId="0" borderId="0" xfId="0" applyFont="1" applyAlignment="1">
      <alignment wrapText="1"/>
    </xf>
    <xf numFmtId="0" fontId="0" fillId="0" borderId="0" xfId="0" applyAlignment="1">
      <alignment wrapText="1"/>
    </xf>
    <xf numFmtId="44" fontId="55" fillId="0" borderId="5" xfId="360" applyNumberFormat="1" applyFont="1" applyFill="1" applyBorder="1" applyAlignment="1" applyProtection="1">
      <alignment horizontal="right"/>
      <protection locked="0"/>
    </xf>
    <xf numFmtId="167" fontId="5" fillId="0" borderId="0" xfId="0" applyNumberFormat="1" applyFont="1" applyAlignment="1"/>
    <xf numFmtId="178" fontId="59" fillId="0" borderId="0" xfId="0" applyNumberFormat="1" applyFont="1" applyAlignment="1">
      <alignment horizontal="right"/>
    </xf>
    <xf numFmtId="0" fontId="59" fillId="0" borderId="0" xfId="0" applyFont="1" applyBorder="1" applyAlignment="1">
      <alignment horizontal="center"/>
    </xf>
    <xf numFmtId="37" fontId="55" fillId="0" borderId="0" xfId="360" quotePrefix="1" applyNumberFormat="1" applyFont="1" applyFill="1" applyBorder="1" applyAlignment="1">
      <alignment horizontal="right" wrapText="1"/>
    </xf>
    <xf numFmtId="0" fontId="59" fillId="0" borderId="0" xfId="0" applyFont="1" applyFill="1" applyAlignment="1">
      <alignment wrapText="1"/>
    </xf>
    <xf numFmtId="41" fontId="57" fillId="0" borderId="0" xfId="360" applyNumberFormat="1" applyFont="1" applyFill="1" applyBorder="1" applyAlignment="1">
      <alignment horizontal="right"/>
    </xf>
    <xf numFmtId="41" fontId="55" fillId="0" borderId="1" xfId="360" applyNumberFormat="1" applyFont="1" applyFill="1" applyBorder="1" applyAlignment="1">
      <alignment horizontal="right"/>
    </xf>
    <xf numFmtId="41" fontId="57" fillId="0" borderId="1" xfId="360" applyNumberFormat="1" applyFont="1" applyFill="1" applyBorder="1" applyAlignment="1">
      <alignment horizontal="right"/>
    </xf>
    <xf numFmtId="37" fontId="57" fillId="0" borderId="0" xfId="360" applyNumberFormat="1" applyFont="1" applyFill="1" applyAlignment="1">
      <alignment horizontal="left"/>
    </xf>
    <xf numFmtId="41" fontId="57" fillId="0" borderId="0" xfId="360" applyNumberFormat="1" applyFont="1" applyFill="1" applyBorder="1" applyAlignment="1">
      <alignment horizontal="right" indent="1"/>
    </xf>
    <xf numFmtId="171" fontId="57" fillId="0" borderId="0" xfId="360" applyNumberFormat="1" applyFont="1" applyFill="1" applyBorder="1" applyAlignment="1"/>
    <xf numFmtId="180" fontId="57" fillId="0" borderId="1" xfId="363" quotePrefix="1" applyNumberFormat="1" applyFont="1" applyFill="1" applyBorder="1" applyAlignment="1">
      <alignment horizontal="right" wrapText="1"/>
    </xf>
    <xf numFmtId="0" fontId="59" fillId="0" borderId="1" xfId="0" applyFont="1" applyFill="1" applyBorder="1" applyAlignment="1">
      <alignment horizontal="center" wrapText="1"/>
    </xf>
    <xf numFmtId="37" fontId="55" fillId="0" borderId="1" xfId="360" quotePrefix="1" applyNumberFormat="1" applyFont="1" applyFill="1" applyBorder="1" applyAlignment="1" applyProtection="1">
      <alignment horizontal="center"/>
      <protection locked="0"/>
    </xf>
    <xf numFmtId="0" fontId="7" fillId="0" borderId="0" xfId="0" applyFont="1" applyFill="1" applyAlignment="1">
      <alignment horizontal="left"/>
    </xf>
    <xf numFmtId="0" fontId="0" fillId="0" borderId="0" xfId="0" applyFill="1" applyAlignment="1">
      <alignment wrapText="1"/>
    </xf>
    <xf numFmtId="0" fontId="59" fillId="0" borderId="0" xfId="0" applyFont="1" applyFill="1" applyAlignment="1">
      <alignment horizontal="left"/>
    </xf>
    <xf numFmtId="0" fontId="59" fillId="0" borderId="17" xfId="0" applyFont="1" applyFill="1" applyBorder="1" applyAlignment="1">
      <alignment horizontal="center"/>
    </xf>
    <xf numFmtId="0" fontId="59" fillId="0" borderId="0" xfId="0" applyFont="1" applyFill="1" applyAlignment="1">
      <alignment horizontal="center"/>
    </xf>
    <xf numFmtId="166" fontId="59" fillId="0" borderId="0" xfId="0" applyNumberFormat="1" applyFont="1" applyFill="1" applyAlignment="1">
      <alignment horizontal="center"/>
    </xf>
    <xf numFmtId="166" fontId="59" fillId="0" borderId="1" xfId="0" applyNumberFormat="1" applyFont="1" applyFill="1" applyBorder="1" applyAlignment="1">
      <alignment horizontal="center"/>
    </xf>
    <xf numFmtId="0" fontId="59" fillId="0" borderId="13" xfId="0" applyFont="1" applyFill="1" applyBorder="1" applyAlignment="1">
      <alignment horizontal="center"/>
    </xf>
    <xf numFmtId="0" fontId="59" fillId="0" borderId="26" xfId="0" applyFont="1" applyFill="1" applyBorder="1" applyAlignment="1">
      <alignment horizontal="center"/>
    </xf>
    <xf numFmtId="0" fontId="59" fillId="0" borderId="6" xfId="0" applyFont="1" applyFill="1" applyBorder="1" applyAlignment="1">
      <alignment horizontal="center"/>
    </xf>
    <xf numFmtId="166" fontId="59" fillId="0" borderId="17" xfId="0" applyNumberFormat="1" applyFont="1" applyFill="1" applyBorder="1" applyAlignment="1">
      <alignment horizontal="center"/>
    </xf>
    <xf numFmtId="0" fontId="59" fillId="0" borderId="1" xfId="0" applyFont="1" applyFill="1" applyBorder="1" applyAlignment="1">
      <alignment horizontal="center"/>
    </xf>
    <xf numFmtId="165" fontId="53" fillId="0" borderId="1" xfId="361" applyNumberFormat="1" applyFont="1" applyFill="1" applyBorder="1" applyAlignment="1"/>
    <xf numFmtId="165" fontId="5" fillId="0" borderId="0" xfId="0" applyNumberFormat="1" applyFont="1" applyFill="1" applyAlignment="1">
      <alignment horizontal="center"/>
    </xf>
    <xf numFmtId="171" fontId="57" fillId="0" borderId="0" xfId="360" applyNumberFormat="1" applyFont="1" applyFill="1" applyBorder="1" applyAlignment="1" applyProtection="1">
      <alignment horizontal="right"/>
      <protection locked="0"/>
    </xf>
    <xf numFmtId="37" fontId="55" fillId="0" borderId="0" xfId="360" applyNumberFormat="1" applyFont="1" applyFill="1" applyBorder="1" applyAlignment="1">
      <alignment horizontal="left"/>
    </xf>
    <xf numFmtId="41" fontId="57" fillId="0" borderId="0" xfId="360" applyNumberFormat="1" applyFont="1" applyFill="1" applyBorder="1" applyAlignment="1">
      <alignment horizontal="right"/>
    </xf>
    <xf numFmtId="41" fontId="55" fillId="0" borderId="0" xfId="360" applyNumberFormat="1" applyFont="1" applyFill="1" applyBorder="1" applyAlignment="1">
      <alignment horizontal="right"/>
    </xf>
    <xf numFmtId="44" fontId="55" fillId="0" borderId="0" xfId="363" applyNumberFormat="1" applyFont="1" applyFill="1" applyAlignment="1" applyProtection="1">
      <alignment horizontal="right"/>
      <protection locked="0"/>
    </xf>
    <xf numFmtId="44" fontId="55" fillId="0" borderId="0" xfId="360" applyNumberFormat="1" applyFont="1" applyFill="1" applyBorder="1" applyAlignment="1" applyProtection="1">
      <alignment horizontal="right"/>
      <protection locked="0"/>
    </xf>
    <xf numFmtId="180" fontId="55" fillId="0" borderId="1" xfId="363" quotePrefix="1" applyNumberFormat="1" applyFont="1" applyFill="1" applyBorder="1" applyAlignment="1">
      <alignment horizontal="right" wrapText="1"/>
    </xf>
    <xf numFmtId="37" fontId="70" fillId="0" borderId="0" xfId="363" quotePrefix="1" applyNumberFormat="1" applyFont="1" applyFill="1" applyAlignment="1">
      <alignment vertical="top" shrinkToFit="1"/>
    </xf>
    <xf numFmtId="37" fontId="55" fillId="0" borderId="0" xfId="360" applyNumberFormat="1" applyFont="1" applyFill="1" applyBorder="1" applyAlignment="1">
      <alignment horizontal="left"/>
    </xf>
    <xf numFmtId="41" fontId="55" fillId="0" borderId="0" xfId="360" applyNumberFormat="1" applyFont="1" applyFill="1" applyBorder="1" applyAlignment="1">
      <alignment horizontal="right" indent="1"/>
    </xf>
    <xf numFmtId="37" fontId="55" fillId="0" borderId="0" xfId="360" applyNumberFormat="1" applyFont="1" applyFill="1" applyBorder="1" applyAlignment="1">
      <alignment wrapText="1"/>
    </xf>
    <xf numFmtId="171" fontId="55" fillId="0" borderId="5" xfId="360" applyNumberFormat="1" applyFont="1" applyFill="1" applyBorder="1" applyAlignment="1">
      <alignment horizontal="right"/>
    </xf>
    <xf numFmtId="167" fontId="4" fillId="0" borderId="0" xfId="0" applyNumberFormat="1" applyFont="1" applyFill="1" applyAlignment="1"/>
    <xf numFmtId="165" fontId="4" fillId="0" borderId="0" xfId="0" applyNumberFormat="1" applyFont="1" applyFill="1" applyAlignment="1">
      <alignment horizontal="right"/>
    </xf>
    <xf numFmtId="167" fontId="4" fillId="0" borderId="0" xfId="0" applyNumberFormat="1" applyFont="1" applyFill="1" applyAlignment="1">
      <alignment horizontal="left"/>
    </xf>
    <xf numFmtId="37" fontId="57" fillId="0" borderId="0" xfId="360" applyNumberFormat="1" applyFont="1" applyFill="1" applyAlignment="1">
      <alignment horizontal="right"/>
    </xf>
    <xf numFmtId="177" fontId="57" fillId="0" borderId="0" xfId="360" applyNumberFormat="1" applyFont="1" applyFill="1" applyAlignment="1">
      <alignment horizontal="right"/>
    </xf>
    <xf numFmtId="0" fontId="55" fillId="0" borderId="0" xfId="363" applyFont="1" applyFill="1" applyAlignment="1">
      <alignment horizontal="right"/>
    </xf>
    <xf numFmtId="0" fontId="55" fillId="0" borderId="19" xfId="363" applyFont="1" applyFill="1" applyBorder="1" applyAlignment="1">
      <alignment horizontal="right"/>
    </xf>
    <xf numFmtId="0" fontId="57" fillId="0" borderId="0" xfId="360" applyNumberFormat="1" applyFont="1" applyFill="1" applyBorder="1" applyAlignment="1">
      <alignment horizontal="right"/>
    </xf>
    <xf numFmtId="37" fontId="57" fillId="0" borderId="0" xfId="363" applyNumberFormat="1" applyFont="1" applyFill="1" applyAlignment="1">
      <alignment horizontal="right"/>
    </xf>
    <xf numFmtId="171" fontId="57" fillId="0" borderId="0" xfId="360" applyNumberFormat="1" applyFont="1" applyFill="1" applyBorder="1" applyAlignment="1">
      <alignment horizontal="right" indent="2"/>
    </xf>
    <xf numFmtId="165" fontId="5" fillId="0" borderId="0" xfId="0" applyNumberFormat="1" applyFont="1" applyFill="1" applyAlignment="1">
      <alignment horizontal="right"/>
    </xf>
    <xf numFmtId="0" fontId="59" fillId="0" borderId="0" xfId="0" applyFont="1" applyAlignment="1">
      <alignment wrapText="1"/>
    </xf>
    <xf numFmtId="166" fontId="59" fillId="0" borderId="0" xfId="0" applyNumberFormat="1" applyFont="1" applyFill="1" applyBorder="1" applyAlignment="1">
      <alignment horizontal="center"/>
    </xf>
    <xf numFmtId="165" fontId="59" fillId="0" borderId="0" xfId="0" applyNumberFormat="1" applyFont="1" applyBorder="1" applyAlignment="1"/>
    <xf numFmtId="0" fontId="5" fillId="0" borderId="0" xfId="0" applyFont="1" applyBorder="1" applyAlignment="1">
      <alignment wrapText="1"/>
    </xf>
    <xf numFmtId="165" fontId="4" fillId="0" borderId="3" xfId="0" applyNumberFormat="1" applyFont="1" applyBorder="1" applyAlignment="1"/>
    <xf numFmtId="0" fontId="58" fillId="0" borderId="2" xfId="0" applyFont="1" applyBorder="1" applyAlignment="1">
      <alignment wrapText="1"/>
    </xf>
    <xf numFmtId="0" fontId="59" fillId="0" borderId="2" xfId="0" applyFont="1" applyFill="1" applyBorder="1" applyAlignment="1">
      <alignment horizontal="center"/>
    </xf>
    <xf numFmtId="181" fontId="57" fillId="0" borderId="2" xfId="360" applyNumberFormat="1" applyFont="1" applyFill="1" applyBorder="1" applyAlignment="1">
      <alignment horizontal="right"/>
    </xf>
    <xf numFmtId="181" fontId="55" fillId="0" borderId="2" xfId="360" applyNumberFormat="1" applyFont="1" applyFill="1" applyBorder="1" applyAlignment="1">
      <alignment horizontal="right"/>
    </xf>
    <xf numFmtId="165" fontId="59" fillId="0" borderId="2" xfId="0" applyNumberFormat="1" applyFont="1" applyBorder="1" applyAlignment="1"/>
    <xf numFmtId="176" fontId="59" fillId="0" borderId="0" xfId="0" applyNumberFormat="1" applyFont="1" applyBorder="1" applyAlignment="1"/>
    <xf numFmtId="0" fontId="11" fillId="0" borderId="0" xfId="1" applyFont="1" applyAlignment="1">
      <alignment vertical="top" wrapText="1"/>
    </xf>
    <xf numFmtId="37" fontId="57" fillId="0" borderId="0" xfId="360" applyNumberFormat="1" applyFont="1" applyFill="1" applyAlignment="1">
      <alignment horizontal="left"/>
    </xf>
    <xf numFmtId="37" fontId="11" fillId="0" borderId="0" xfId="363" applyNumberFormat="1" applyFont="1" applyFill="1" applyAlignment="1">
      <alignment horizontal="left" vertical="top" shrinkToFit="1"/>
    </xf>
    <xf numFmtId="177" fontId="55" fillId="0" borderId="0" xfId="360" applyNumberFormat="1" applyFont="1" applyFill="1" applyAlignment="1">
      <alignment horizontal="left"/>
    </xf>
    <xf numFmtId="176" fontId="55" fillId="0" borderId="0" xfId="360" applyNumberFormat="1" applyFont="1" applyFill="1" applyBorder="1" applyAlignment="1" applyProtection="1">
      <alignment horizontal="right" vertical="center"/>
      <protection locked="0"/>
    </xf>
    <xf numFmtId="176" fontId="57" fillId="0" borderId="0" xfId="360" applyNumberFormat="1" applyFont="1" applyFill="1" applyBorder="1" applyAlignment="1" applyProtection="1">
      <alignment horizontal="right" vertical="center"/>
      <protection locked="0"/>
    </xf>
    <xf numFmtId="177" fontId="55" fillId="0" borderId="0" xfId="360" applyNumberFormat="1" applyFont="1" applyFill="1" applyBorder="1" applyAlignment="1">
      <alignment horizontal="left"/>
    </xf>
    <xf numFmtId="0" fontId="5" fillId="0" borderId="0" xfId="0" applyFont="1" applyAlignment="1"/>
    <xf numFmtId="0" fontId="59" fillId="0" borderId="0" xfId="0" applyFont="1" applyBorder="1" applyAlignment="1"/>
    <xf numFmtId="0" fontId="58" fillId="0" borderId="0" xfId="0" applyFont="1" applyAlignment="1"/>
    <xf numFmtId="0" fontId="74" fillId="0" borderId="0" xfId="361" applyFont="1" applyAlignment="1">
      <alignment horizontal="left" vertical="center" wrapText="1"/>
    </xf>
    <xf numFmtId="0" fontId="73" fillId="0" borderId="0" xfId="361" applyFont="1" applyAlignment="1">
      <alignment wrapText="1"/>
    </xf>
    <xf numFmtId="0" fontId="5" fillId="0" borderId="0" xfId="361" applyFont="1" applyAlignment="1">
      <alignment horizontal="left"/>
    </xf>
    <xf numFmtId="0" fontId="5" fillId="0" borderId="1" xfId="361" applyFont="1" applyBorder="1" applyAlignment="1">
      <alignment horizontal="left"/>
    </xf>
    <xf numFmtId="165" fontId="5" fillId="0" borderId="0" xfId="361" applyNumberFormat="1" applyFont="1" applyAlignment="1"/>
    <xf numFmtId="165" fontId="5" fillId="0" borderId="0" xfId="361" applyNumberFormat="1" applyFont="1" applyAlignment="1">
      <alignment horizontal="left"/>
    </xf>
    <xf numFmtId="0" fontId="5" fillId="0" borderId="0" xfId="361" applyFont="1" applyBorder="1" applyAlignment="1">
      <alignment horizontal="left"/>
    </xf>
    <xf numFmtId="165" fontId="5" fillId="0" borderId="0" xfId="361" applyNumberFormat="1" applyFont="1" applyBorder="1" applyAlignment="1">
      <alignment horizontal="left"/>
    </xf>
    <xf numFmtId="0" fontId="5" fillId="0" borderId="0" xfId="361" applyFont="1" applyBorder="1" applyAlignment="1">
      <alignment wrapText="1"/>
    </xf>
    <xf numFmtId="0" fontId="73" fillId="0" borderId="0" xfId="361" applyFont="1" applyBorder="1" applyAlignment="1">
      <alignment wrapText="1"/>
    </xf>
    <xf numFmtId="0" fontId="5" fillId="0" borderId="1" xfId="361" applyFont="1" applyBorder="1" applyAlignment="1">
      <alignment wrapText="1"/>
    </xf>
    <xf numFmtId="0" fontId="73" fillId="0" borderId="0" xfId="0" applyFont="1" applyAlignment="1">
      <alignment wrapText="1"/>
    </xf>
    <xf numFmtId="165" fontId="5" fillId="0" borderId="0" xfId="0" applyNumberFormat="1" applyFont="1" applyAlignment="1"/>
    <xf numFmtId="0" fontId="5" fillId="0" borderId="0" xfId="0" applyFont="1" applyFill="1" applyAlignment="1">
      <alignment horizontal="center" wrapText="1"/>
    </xf>
    <xf numFmtId="165" fontId="4" fillId="0" borderId="2" xfId="0" applyNumberFormat="1" applyFont="1" applyFill="1" applyBorder="1" applyAlignment="1">
      <alignment horizontal="left"/>
    </xf>
    <xf numFmtId="165" fontId="5" fillId="0" borderId="2" xfId="0" applyNumberFormat="1" applyFont="1" applyBorder="1" applyAlignment="1"/>
    <xf numFmtId="167" fontId="5" fillId="0" borderId="0" xfId="0" applyNumberFormat="1" applyFont="1" applyAlignment="1">
      <alignment horizontal="left"/>
    </xf>
    <xf numFmtId="167" fontId="4" fillId="0" borderId="5" xfId="0" applyNumberFormat="1" applyFont="1" applyFill="1" applyBorder="1" applyAlignment="1">
      <alignment horizontal="left"/>
    </xf>
    <xf numFmtId="167" fontId="5" fillId="0" borderId="5" xfId="0" applyNumberFormat="1" applyFont="1" applyBorder="1" applyAlignment="1"/>
    <xf numFmtId="0" fontId="55" fillId="0" borderId="0" xfId="639" quotePrefix="1" applyNumberFormat="1" applyFont="1" applyFill="1" applyBorder="1" applyAlignment="1">
      <alignment horizontal="right" wrapText="1"/>
    </xf>
    <xf numFmtId="0" fontId="73" fillId="0" borderId="0" xfId="361" applyFont="1" applyAlignment="1">
      <alignment vertical="center" wrapText="1"/>
    </xf>
    <xf numFmtId="0" fontId="4" fillId="0" borderId="2" xfId="0" applyFont="1" applyBorder="1" applyAlignment="1">
      <alignment vertical="center" wrapText="1"/>
    </xf>
    <xf numFmtId="165" fontId="4" fillId="0" borderId="2" xfId="0" applyNumberFormat="1" applyFont="1" applyFill="1" applyBorder="1" applyAlignment="1">
      <alignment horizontal="left" vertical="center"/>
    </xf>
    <xf numFmtId="165" fontId="5" fillId="0" borderId="2" xfId="0" applyNumberFormat="1" applyFont="1" applyBorder="1" applyAlignment="1">
      <alignment vertical="center"/>
    </xf>
    <xf numFmtId="0" fontId="73" fillId="0" borderId="0" xfId="0" applyFont="1" applyAlignment="1">
      <alignment vertical="center" wrapText="1"/>
    </xf>
    <xf numFmtId="0" fontId="4" fillId="0" borderId="3" xfId="0" applyFont="1" applyBorder="1" applyAlignment="1">
      <alignment vertical="center" wrapText="1"/>
    </xf>
    <xf numFmtId="165" fontId="4" fillId="0" borderId="3" xfId="0" applyNumberFormat="1" applyFont="1" applyFill="1" applyBorder="1" applyAlignment="1">
      <alignment horizontal="left" vertical="center"/>
    </xf>
    <xf numFmtId="165" fontId="5" fillId="0" borderId="3" xfId="0" applyNumberFormat="1" applyFont="1" applyBorder="1" applyAlignment="1">
      <alignment horizontal="left" vertical="center"/>
    </xf>
    <xf numFmtId="0" fontId="5" fillId="0" borderId="0" xfId="0" applyFont="1" applyAlignment="1">
      <alignment vertical="center" wrapText="1"/>
    </xf>
    <xf numFmtId="165" fontId="5" fillId="0" borderId="0" xfId="0" applyNumberFormat="1" applyFont="1" applyFill="1" applyAlignment="1">
      <alignment horizontal="center" vertical="center"/>
    </xf>
    <xf numFmtId="165" fontId="5" fillId="0" borderId="0" xfId="0" applyNumberFormat="1" applyFont="1" applyAlignment="1">
      <alignment vertical="center"/>
    </xf>
    <xf numFmtId="165" fontId="4" fillId="0" borderId="0" xfId="0" applyNumberFormat="1" applyFont="1" applyFill="1" applyAlignment="1">
      <alignment horizontal="left" vertical="center"/>
    </xf>
    <xf numFmtId="167" fontId="4" fillId="0" borderId="0" xfId="0" applyNumberFormat="1" applyFont="1" applyFill="1" applyAlignment="1">
      <alignment horizontal="left" vertical="center"/>
    </xf>
    <xf numFmtId="167" fontId="5" fillId="0" borderId="0" xfId="0" applyNumberFormat="1" applyFont="1" applyAlignment="1">
      <alignment vertical="center"/>
    </xf>
    <xf numFmtId="165" fontId="5" fillId="0" borderId="0" xfId="0" applyNumberFormat="1" applyFont="1" applyAlignment="1">
      <alignment horizontal="right" vertical="center"/>
    </xf>
    <xf numFmtId="0" fontId="4" fillId="0" borderId="6" xfId="0" applyFont="1" applyBorder="1" applyAlignment="1">
      <alignment vertical="center" wrapText="1"/>
    </xf>
    <xf numFmtId="167" fontId="4" fillId="0" borderId="6" xfId="0" applyNumberFormat="1" applyFont="1" applyFill="1" applyBorder="1" applyAlignment="1">
      <alignment horizontal="left" vertical="center"/>
    </xf>
    <xf numFmtId="167" fontId="5" fillId="0" borderId="6" xfId="0" applyNumberFormat="1" applyFont="1" applyBorder="1" applyAlignment="1">
      <alignment horizontal="left" vertical="center"/>
    </xf>
    <xf numFmtId="165" fontId="5" fillId="0" borderId="3" xfId="0" applyNumberFormat="1" applyFont="1" applyBorder="1" applyAlignment="1">
      <alignment vertical="center"/>
    </xf>
    <xf numFmtId="0" fontId="4" fillId="0" borderId="1" xfId="0" applyFont="1" applyBorder="1" applyAlignment="1">
      <alignment vertical="center" wrapText="1"/>
    </xf>
    <xf numFmtId="165" fontId="5" fillId="0" borderId="1" xfId="0" applyNumberFormat="1" applyFont="1" applyBorder="1" applyAlignment="1">
      <alignment vertical="center"/>
    </xf>
    <xf numFmtId="167" fontId="5" fillId="0" borderId="26" xfId="0" applyNumberFormat="1" applyFont="1" applyBorder="1" applyAlignment="1">
      <alignment vertical="center"/>
    </xf>
    <xf numFmtId="171" fontId="55" fillId="0" borderId="26" xfId="360" applyNumberFormat="1" applyFont="1" applyFill="1" applyBorder="1" applyAlignment="1">
      <alignment horizontal="right" vertical="center"/>
    </xf>
    <xf numFmtId="0" fontId="55" fillId="0" borderId="0" xfId="363" applyFont="1" applyFill="1" applyAlignment="1">
      <alignment vertical="center"/>
    </xf>
    <xf numFmtId="177" fontId="57" fillId="0" borderId="26" xfId="360" applyNumberFormat="1" applyFont="1" applyFill="1" applyBorder="1" applyAlignment="1">
      <alignment horizontal="left" vertical="center"/>
    </xf>
    <xf numFmtId="171" fontId="57" fillId="0" borderId="26" xfId="360" applyNumberFormat="1" applyFont="1" applyFill="1" applyBorder="1" applyAlignment="1">
      <alignment horizontal="right" vertical="center"/>
    </xf>
    <xf numFmtId="37" fontId="55" fillId="0" borderId="26" xfId="360" applyNumberFormat="1" applyFont="1" applyFill="1" applyBorder="1" applyAlignment="1">
      <alignment horizontal="left" vertical="center"/>
    </xf>
    <xf numFmtId="171" fontId="55" fillId="0" borderId="0" xfId="360" applyNumberFormat="1" applyFont="1" applyFill="1" applyBorder="1" applyAlignment="1">
      <alignment horizontal="right" vertical="center"/>
    </xf>
    <xf numFmtId="37" fontId="55" fillId="0" borderId="0" xfId="363" applyNumberFormat="1" applyFont="1" applyFill="1" applyAlignment="1">
      <alignment horizontal="left" vertical="center"/>
    </xf>
    <xf numFmtId="37" fontId="55" fillId="0" borderId="0" xfId="360" applyNumberFormat="1" applyFont="1" applyFill="1" applyAlignment="1">
      <alignment horizontal="left" vertical="center"/>
    </xf>
    <xf numFmtId="42" fontId="57" fillId="0" borderId="0" xfId="360" applyNumberFormat="1" applyFont="1" applyFill="1" applyBorder="1" applyAlignment="1">
      <alignment horizontal="right" vertical="center"/>
    </xf>
    <xf numFmtId="42" fontId="55" fillId="0" borderId="0" xfId="360" applyNumberFormat="1" applyFont="1" applyFill="1" applyBorder="1" applyAlignment="1">
      <alignment horizontal="right" vertical="center"/>
    </xf>
    <xf numFmtId="41" fontId="57" fillId="0" borderId="0" xfId="360" applyNumberFormat="1" applyFont="1" applyFill="1" applyBorder="1" applyAlignment="1">
      <alignment horizontal="right" vertical="center"/>
    </xf>
    <xf numFmtId="41" fontId="55" fillId="0" borderId="0" xfId="360" applyNumberFormat="1" applyFont="1" applyFill="1" applyBorder="1" applyAlignment="1">
      <alignment horizontal="right" vertical="center"/>
    </xf>
    <xf numFmtId="37" fontId="55" fillId="0" borderId="1" xfId="360" applyNumberFormat="1" applyFont="1" applyFill="1" applyBorder="1" applyAlignment="1">
      <alignment horizontal="left" vertical="center"/>
    </xf>
    <xf numFmtId="183" fontId="57" fillId="0" borderId="1" xfId="639" applyNumberFormat="1" applyFont="1" applyFill="1" applyBorder="1" applyAlignment="1">
      <alignment horizontal="right" vertical="center"/>
    </xf>
    <xf numFmtId="41" fontId="57" fillId="0" borderId="1" xfId="360" applyNumberFormat="1" applyFont="1" applyFill="1" applyBorder="1" applyAlignment="1">
      <alignment horizontal="right" vertical="center"/>
    </xf>
    <xf numFmtId="41" fontId="55" fillId="0" borderId="1" xfId="360" applyNumberFormat="1" applyFont="1" applyFill="1" applyBorder="1" applyAlignment="1">
      <alignment horizontal="right" vertical="center"/>
    </xf>
    <xf numFmtId="37" fontId="55" fillId="0" borderId="0" xfId="360" applyNumberFormat="1" applyFont="1" applyFill="1" applyBorder="1" applyAlignment="1">
      <alignment horizontal="left" vertical="center"/>
    </xf>
    <xf numFmtId="181" fontId="57" fillId="0" borderId="0" xfId="360" applyNumberFormat="1" applyFont="1" applyFill="1" applyBorder="1" applyAlignment="1">
      <alignment horizontal="right" vertical="center"/>
    </xf>
    <xf numFmtId="181" fontId="55" fillId="0" borderId="0" xfId="360" applyNumberFormat="1" applyFont="1" applyFill="1" applyBorder="1" applyAlignment="1">
      <alignment horizontal="right" vertical="center"/>
    </xf>
    <xf numFmtId="181" fontId="57" fillId="0" borderId="1" xfId="360" applyNumberFormat="1" applyFont="1" applyFill="1" applyBorder="1" applyAlignment="1">
      <alignment horizontal="right" vertical="center"/>
    </xf>
    <xf numFmtId="181" fontId="55" fillId="0" borderId="1" xfId="360" applyNumberFormat="1" applyFont="1" applyFill="1" applyBorder="1" applyAlignment="1">
      <alignment horizontal="right" vertical="center"/>
    </xf>
    <xf numFmtId="37" fontId="57" fillId="0" borderId="0" xfId="360" applyNumberFormat="1" applyFont="1" applyFill="1" applyAlignment="1">
      <alignment horizontal="left" vertical="center"/>
    </xf>
    <xf numFmtId="37" fontId="57" fillId="0" borderId="19" xfId="360" applyNumberFormat="1" applyFont="1" applyFill="1" applyBorder="1" applyAlignment="1">
      <alignment horizontal="left" vertical="center"/>
    </xf>
    <xf numFmtId="177" fontId="57" fillId="0" borderId="0" xfId="360" applyFont="1" applyFill="1" applyBorder="1" applyAlignment="1">
      <alignment horizontal="right" vertical="center"/>
    </xf>
    <xf numFmtId="177" fontId="55" fillId="0" borderId="0" xfId="360" applyFont="1" applyFill="1" applyBorder="1" applyAlignment="1">
      <alignment horizontal="right" vertical="center"/>
    </xf>
    <xf numFmtId="171" fontId="57" fillId="0" borderId="0" xfId="360" applyNumberFormat="1" applyFont="1" applyFill="1" applyBorder="1" applyAlignment="1">
      <alignment horizontal="right" vertical="center"/>
    </xf>
    <xf numFmtId="165" fontId="57" fillId="0" borderId="0" xfId="360" applyNumberFormat="1" applyFont="1" applyFill="1" applyBorder="1" applyAlignment="1">
      <alignment horizontal="right" vertical="center"/>
    </xf>
    <xf numFmtId="165" fontId="55" fillId="0" borderId="0" xfId="360" applyNumberFormat="1" applyFont="1" applyFill="1" applyBorder="1" applyAlignment="1">
      <alignment horizontal="right" vertical="center"/>
    </xf>
    <xf numFmtId="39" fontId="57" fillId="0" borderId="0" xfId="360" applyNumberFormat="1" applyFont="1" applyFill="1" applyBorder="1" applyAlignment="1">
      <alignment horizontal="right" vertical="center"/>
    </xf>
    <xf numFmtId="39" fontId="55" fillId="0" borderId="0" xfId="360" applyNumberFormat="1" applyFont="1" applyFill="1" applyBorder="1" applyAlignment="1">
      <alignment horizontal="right" vertical="center"/>
    </xf>
    <xf numFmtId="44" fontId="55" fillId="0" borderId="0" xfId="360" applyNumberFormat="1" applyFont="1" applyFill="1" applyBorder="1" applyAlignment="1">
      <alignment horizontal="right" vertical="center"/>
    </xf>
    <xf numFmtId="37" fontId="57" fillId="0" borderId="0" xfId="360" applyNumberFormat="1" applyFont="1" applyFill="1" applyAlignment="1" applyProtection="1">
      <alignment horizontal="left" vertical="center"/>
      <protection locked="0"/>
    </xf>
    <xf numFmtId="37" fontId="55" fillId="0" borderId="0" xfId="360" applyNumberFormat="1" applyFont="1" applyFill="1" applyAlignment="1" applyProtection="1">
      <alignment horizontal="left" vertical="center"/>
      <protection locked="0"/>
    </xf>
    <xf numFmtId="44" fontId="57" fillId="0" borderId="0" xfId="360" applyNumberFormat="1" applyFont="1" applyFill="1" applyBorder="1" applyAlignment="1" applyProtection="1">
      <alignment horizontal="right" vertical="center"/>
      <protection locked="0"/>
    </xf>
    <xf numFmtId="44" fontId="55" fillId="0" borderId="0" xfId="360" applyNumberFormat="1" applyFont="1" applyFill="1" applyBorder="1" applyAlignment="1" applyProtection="1">
      <alignment horizontal="right" vertical="center"/>
      <protection locked="0"/>
    </xf>
    <xf numFmtId="37" fontId="55" fillId="0" borderId="0" xfId="363" applyNumberFormat="1" applyFont="1" applyFill="1" applyAlignment="1" applyProtection="1">
      <alignment horizontal="left" vertical="center"/>
      <protection locked="0"/>
    </xf>
    <xf numFmtId="37" fontId="55" fillId="0" borderId="19" xfId="360" applyNumberFormat="1" applyFont="1" applyFill="1" applyBorder="1" applyAlignment="1" applyProtection="1">
      <alignment horizontal="left" vertical="center"/>
      <protection locked="0"/>
    </xf>
    <xf numFmtId="44" fontId="57" fillId="0" borderId="19" xfId="360" applyNumberFormat="1" applyFont="1" applyFill="1" applyBorder="1" applyAlignment="1" applyProtection="1">
      <alignment horizontal="right" vertical="center"/>
      <protection locked="0"/>
    </xf>
    <xf numFmtId="44" fontId="55" fillId="0" borderId="19" xfId="360" applyNumberFormat="1" applyFont="1" applyFill="1" applyBorder="1" applyAlignment="1" applyProtection="1">
      <alignment horizontal="right" vertical="center"/>
      <protection locked="0"/>
    </xf>
    <xf numFmtId="176" fontId="57" fillId="0" borderId="0" xfId="360" quotePrefix="1" applyNumberFormat="1" applyFont="1" applyFill="1" applyBorder="1" applyAlignment="1" applyProtection="1">
      <alignment horizontal="right" vertical="center"/>
      <protection locked="0"/>
    </xf>
    <xf numFmtId="176" fontId="55" fillId="0" borderId="0" xfId="360" quotePrefix="1" applyNumberFormat="1" applyFont="1" applyFill="1" applyBorder="1" applyAlignment="1" applyProtection="1">
      <alignment horizontal="right" vertical="center"/>
      <protection locked="0"/>
    </xf>
    <xf numFmtId="37" fontId="55" fillId="0" borderId="3" xfId="363" applyNumberFormat="1" applyFont="1" applyFill="1" applyBorder="1" applyAlignment="1">
      <alignment horizontal="left"/>
    </xf>
    <xf numFmtId="181" fontId="55" fillId="0" borderId="3" xfId="363" applyNumberFormat="1" applyFont="1" applyFill="1" applyBorder="1" applyAlignment="1" applyProtection="1">
      <alignment horizontal="right"/>
      <protection locked="0"/>
    </xf>
    <xf numFmtId="181" fontId="55" fillId="0" borderId="3" xfId="360" applyNumberFormat="1" applyFont="1" applyFill="1" applyBorder="1" applyAlignment="1" applyProtection="1">
      <alignment horizontal="right"/>
      <protection locked="0"/>
    </xf>
    <xf numFmtId="181" fontId="55" fillId="0" borderId="3" xfId="360" applyNumberFormat="1" applyFont="1" applyFill="1" applyBorder="1" applyAlignment="1">
      <alignment horizontal="right"/>
    </xf>
    <xf numFmtId="37" fontId="55" fillId="0" borderId="0" xfId="360" applyNumberFormat="1" applyFont="1" applyFill="1" applyBorder="1" applyAlignment="1">
      <alignment horizontal="left"/>
    </xf>
    <xf numFmtId="177" fontId="57" fillId="0" borderId="1" xfId="360" applyNumberFormat="1" applyFont="1" applyFill="1" applyBorder="1" applyAlignment="1">
      <alignment horizontal="left"/>
    </xf>
    <xf numFmtId="177" fontId="55" fillId="0" borderId="0" xfId="360" applyNumberFormat="1" applyFont="1" applyFill="1" applyAlignment="1">
      <alignment horizontal="left"/>
    </xf>
    <xf numFmtId="0" fontId="59" fillId="0" borderId="0" xfId="0" applyFont="1" applyAlignment="1">
      <alignment wrapText="1"/>
    </xf>
    <xf numFmtId="0" fontId="5" fillId="0" borderId="0" xfId="361" applyFont="1" applyAlignment="1">
      <alignment wrapText="1"/>
    </xf>
    <xf numFmtId="180" fontId="57" fillId="0" borderId="1" xfId="360" quotePrefix="1" applyNumberFormat="1" applyFont="1" applyFill="1" applyBorder="1" applyAlignment="1">
      <alignment horizontal="right" vertical="top" wrapText="1"/>
    </xf>
    <xf numFmtId="180" fontId="55" fillId="0" borderId="0" xfId="360" quotePrefix="1" applyNumberFormat="1" applyFont="1" applyFill="1" applyBorder="1" applyAlignment="1">
      <alignment horizontal="right" vertical="top" wrapText="1"/>
    </xf>
    <xf numFmtId="0" fontId="55" fillId="0" borderId="0" xfId="363" applyNumberFormat="1" applyFont="1" applyFill="1" applyAlignment="1">
      <alignment horizontal="left" vertical="top"/>
    </xf>
    <xf numFmtId="180" fontId="57" fillId="0" borderId="0" xfId="360" quotePrefix="1" applyNumberFormat="1" applyFont="1" applyFill="1" applyBorder="1" applyAlignment="1">
      <alignment horizontal="right" vertical="top" wrapText="1"/>
    </xf>
    <xf numFmtId="0" fontId="55" fillId="0" borderId="1" xfId="360" applyNumberFormat="1" applyFont="1" applyFill="1" applyBorder="1" applyAlignment="1">
      <alignment horizontal="left" vertical="top"/>
    </xf>
    <xf numFmtId="37" fontId="57" fillId="0" borderId="5" xfId="364" applyNumberFormat="1" applyFont="1" applyFill="1" applyBorder="1" applyAlignment="1">
      <alignment horizontal="left"/>
    </xf>
    <xf numFmtId="37" fontId="62" fillId="0" borderId="5" xfId="360" applyNumberFormat="1" applyFont="1" applyFill="1" applyBorder="1" applyAlignment="1">
      <alignment horizontal="left"/>
    </xf>
    <xf numFmtId="37" fontId="57" fillId="0" borderId="5" xfId="360" quotePrefix="1" applyNumberFormat="1" applyFont="1" applyFill="1" applyBorder="1" applyAlignment="1">
      <alignment wrapText="1"/>
    </xf>
    <xf numFmtId="37" fontId="57" fillId="0" borderId="5" xfId="360" quotePrefix="1" applyNumberFormat="1" applyFont="1" applyFill="1" applyBorder="1" applyAlignment="1">
      <alignment horizontal="right" wrapText="1"/>
    </xf>
    <xf numFmtId="37" fontId="55" fillId="0" borderId="5" xfId="360" quotePrefix="1" applyNumberFormat="1" applyFont="1" applyFill="1" applyBorder="1" applyAlignment="1">
      <alignment wrapText="1"/>
    </xf>
    <xf numFmtId="37" fontId="55" fillId="0" borderId="5" xfId="360" quotePrefix="1" applyNumberFormat="1" applyFont="1" applyFill="1" applyBorder="1" applyAlignment="1">
      <alignment horizontal="right" wrapText="1"/>
    </xf>
    <xf numFmtId="180" fontId="55" fillId="0" borderId="0" xfId="360" quotePrefix="1" applyNumberFormat="1" applyFont="1" applyFill="1" applyBorder="1" applyAlignment="1">
      <alignment horizontal="right" vertical="center" wrapText="1"/>
    </xf>
    <xf numFmtId="37" fontId="57" fillId="0" borderId="0" xfId="360" applyNumberFormat="1" applyFont="1" applyFill="1" applyBorder="1" applyAlignment="1">
      <alignment horizontal="left" vertical="center"/>
    </xf>
    <xf numFmtId="44" fontId="57" fillId="0" borderId="0" xfId="360" applyNumberFormat="1" applyFont="1" applyFill="1" applyBorder="1" applyAlignment="1">
      <alignment horizontal="right" vertical="center"/>
    </xf>
    <xf numFmtId="44" fontId="55" fillId="0" borderId="0" xfId="640" applyFont="1" applyFill="1" applyBorder="1" applyAlignment="1">
      <alignment horizontal="right" vertical="center"/>
    </xf>
    <xf numFmtId="180" fontId="57"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right" vertical="top"/>
    </xf>
    <xf numFmtId="180" fontId="55"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left" vertical="top"/>
    </xf>
    <xf numFmtId="171" fontId="61" fillId="0" borderId="0" xfId="360" quotePrefix="1" applyNumberFormat="1" applyFont="1" applyFill="1" applyBorder="1" applyAlignment="1">
      <alignment horizontal="left" vertical="top"/>
    </xf>
    <xf numFmtId="0" fontId="55" fillId="0" borderId="0" xfId="363" applyFont="1" applyFill="1" applyBorder="1" applyAlignment="1"/>
    <xf numFmtId="37" fontId="68" fillId="0" borderId="0" xfId="360" applyNumberFormat="1" applyFont="1" applyFill="1" applyBorder="1" applyAlignment="1">
      <alignment horizontal="right"/>
    </xf>
    <xf numFmtId="177" fontId="57" fillId="0" borderId="0" xfId="360" applyFont="1" applyFill="1" applyBorder="1" applyAlignment="1">
      <alignment horizontal="left" vertical="center"/>
    </xf>
    <xf numFmtId="37" fontId="63" fillId="0" borderId="0" xfId="363" quotePrefix="1" applyNumberFormat="1" applyFont="1" applyFill="1" applyBorder="1" applyAlignment="1">
      <alignment vertical="top" wrapText="1"/>
    </xf>
    <xf numFmtId="177" fontId="57" fillId="0" borderId="19" xfId="360" applyFont="1" applyFill="1" applyBorder="1" applyAlignment="1">
      <alignment horizontal="left"/>
    </xf>
    <xf numFmtId="44" fontId="55" fillId="0" borderId="19" xfId="360" applyNumberFormat="1" applyFont="1" applyFill="1" applyBorder="1" applyAlignment="1">
      <alignment horizontal="right"/>
    </xf>
    <xf numFmtId="37" fontId="11" fillId="0" borderId="0" xfId="363" applyNumberFormat="1" applyFont="1" applyFill="1" applyBorder="1" applyAlignment="1">
      <alignment vertical="top" wrapText="1" shrinkToFit="1"/>
    </xf>
    <xf numFmtId="37" fontId="55" fillId="19" borderId="1" xfId="360" applyNumberFormat="1" applyFont="1" applyBorder="1" applyAlignment="1">
      <alignment horizontal="right"/>
    </xf>
    <xf numFmtId="165" fontId="53" fillId="0" borderId="0" xfId="361" applyNumberFormat="1" applyFont="1" applyFill="1" applyBorder="1" applyAlignment="1"/>
    <xf numFmtId="165" fontId="59" fillId="0" borderId="0" xfId="0" applyNumberFormat="1" applyFont="1" applyBorder="1" applyAlignment="1">
      <alignment horizontal="left"/>
    </xf>
    <xf numFmtId="171" fontId="59" fillId="0" borderId="0" xfId="0" applyNumberFormat="1" applyFont="1" applyBorder="1" applyAlignment="1">
      <alignment horizontal="left"/>
    </xf>
    <xf numFmtId="0" fontId="59" fillId="0" borderId="0" xfId="0" applyFont="1" applyFill="1" applyBorder="1" applyAlignment="1">
      <alignment horizontal="center" wrapText="1"/>
    </xf>
    <xf numFmtId="175" fontId="57" fillId="0" borderId="0" xfId="360" quotePrefix="1" applyNumberFormat="1" applyFont="1" applyFill="1" applyBorder="1" applyAlignment="1"/>
    <xf numFmtId="175" fontId="55" fillId="0" borderId="0" xfId="360" quotePrefix="1" applyNumberFormat="1" applyFont="1" applyFill="1" applyBorder="1" applyAlignment="1"/>
    <xf numFmtId="0" fontId="0" fillId="0" borderId="1" xfId="0" applyBorder="1" applyAlignment="1">
      <alignment wrapText="1"/>
    </xf>
    <xf numFmtId="0" fontId="0" fillId="0" borderId="0" xfId="0" applyBorder="1" applyAlignment="1">
      <alignment wrapText="1"/>
    </xf>
    <xf numFmtId="0" fontId="0" fillId="0" borderId="19" xfId="0" applyBorder="1" applyAlignment="1">
      <alignment wrapText="1"/>
    </xf>
    <xf numFmtId="0" fontId="59" fillId="0" borderId="0" xfId="0" applyNumberFormat="1" applyFont="1" applyAlignment="1">
      <alignment horizontal="right"/>
    </xf>
    <xf numFmtId="49" fontId="5" fillId="0" borderId="0" xfId="0" applyNumberFormat="1" applyFont="1" applyAlignment="1">
      <alignment horizontal="right"/>
    </xf>
    <xf numFmtId="49" fontId="4" fillId="0" borderId="0" xfId="0" applyNumberFormat="1" applyFont="1" applyAlignment="1">
      <alignment horizontal="right"/>
    </xf>
    <xf numFmtId="166" fontId="58" fillId="0" borderId="0" xfId="0" applyNumberFormat="1" applyFont="1" applyBorder="1" applyAlignment="1"/>
    <xf numFmtId="166" fontId="59" fillId="0" borderId="0" xfId="0" applyNumberFormat="1" applyFont="1" applyBorder="1" applyAlignment="1"/>
    <xf numFmtId="37" fontId="68" fillId="0" borderId="1" xfId="360" applyNumberFormat="1" applyFont="1" applyFill="1" applyBorder="1" applyAlignment="1">
      <alignment horizontal="right" vertical="center"/>
    </xf>
    <xf numFmtId="0" fontId="73" fillId="0" borderId="0" xfId="0" applyFont="1" applyBorder="1" applyAlignment="1">
      <alignment horizontal="left"/>
    </xf>
    <xf numFmtId="0" fontId="5" fillId="0" borderId="0" xfId="0" applyFont="1" applyFill="1" applyBorder="1" applyAlignment="1">
      <alignment horizontal="center" wrapText="1"/>
    </xf>
    <xf numFmtId="0" fontId="4" fillId="0" borderId="0" xfId="0" applyFont="1" applyAlignment="1">
      <alignment vertical="center" wrapText="1"/>
    </xf>
    <xf numFmtId="0" fontId="6" fillId="0" borderId="0" xfId="0" applyFont="1" applyAlignment="1">
      <alignment wrapText="1"/>
    </xf>
    <xf numFmtId="0" fontId="59" fillId="0" borderId="0" xfId="0" applyFont="1" applyAlignment="1">
      <alignment wrapText="1"/>
    </xf>
    <xf numFmtId="0" fontId="5" fillId="0" borderId="0" xfId="361" applyFont="1" applyAlignment="1">
      <alignment horizontal="center"/>
    </xf>
    <xf numFmtId="0" fontId="5" fillId="0" borderId="0" xfId="361" applyFont="1" applyAlignment="1"/>
    <xf numFmtId="0" fontId="5" fillId="0" borderId="0" xfId="361" applyFont="1" applyBorder="1" applyAlignment="1">
      <alignment horizontal="center"/>
    </xf>
    <xf numFmtId="0" fontId="5" fillId="0" borderId="0" xfId="361" applyFont="1" applyBorder="1" applyAlignment="1"/>
    <xf numFmtId="0" fontId="5" fillId="0" borderId="0" xfId="361" applyFont="1" applyBorder="1" applyAlignment="1">
      <alignment horizontal="center" wrapText="1"/>
    </xf>
    <xf numFmtId="0" fontId="5" fillId="0" borderId="1" xfId="361" applyFont="1" applyBorder="1" applyAlignment="1">
      <alignment horizontal="center" wrapText="1"/>
    </xf>
    <xf numFmtId="167" fontId="5" fillId="0" borderId="2" xfId="361" applyNumberFormat="1" applyFont="1" applyBorder="1" applyAlignment="1">
      <alignment horizontal="center"/>
    </xf>
    <xf numFmtId="167" fontId="4" fillId="0" borderId="2" xfId="361" applyNumberFormat="1" applyFont="1" applyBorder="1" applyAlignment="1">
      <alignment horizontal="right"/>
    </xf>
    <xf numFmtId="167" fontId="5" fillId="0" borderId="2" xfId="361" applyNumberFormat="1" applyFont="1" applyBorder="1" applyAlignment="1"/>
    <xf numFmtId="165" fontId="5" fillId="0" borderId="3" xfId="361" applyNumberFormat="1" applyFont="1" applyBorder="1" applyAlignment="1">
      <alignment horizontal="center"/>
    </xf>
    <xf numFmtId="165" fontId="4" fillId="0" borderId="3" xfId="361" applyNumberFormat="1" applyFont="1" applyBorder="1" applyAlignment="1">
      <alignment horizontal="right"/>
    </xf>
    <xf numFmtId="165" fontId="5" fillId="0" borderId="3" xfId="361" applyNumberFormat="1" applyFont="1" applyBorder="1" applyAlignment="1">
      <alignment horizontal="left"/>
    </xf>
    <xf numFmtId="0" fontId="4" fillId="0" borderId="0" xfId="361" applyFont="1" applyAlignment="1">
      <alignment vertical="center" wrapText="1"/>
    </xf>
    <xf numFmtId="165" fontId="5" fillId="0" borderId="0" xfId="361" applyNumberFormat="1" applyFont="1" applyAlignment="1">
      <alignment horizontal="center"/>
    </xf>
    <xf numFmtId="165" fontId="4" fillId="0" borderId="0" xfId="361" applyNumberFormat="1" applyFont="1" applyAlignment="1">
      <alignment horizontal="right"/>
    </xf>
    <xf numFmtId="0" fontId="5" fillId="0" borderId="0" xfId="361" applyFont="1" applyAlignment="1">
      <alignment vertical="center" wrapText="1"/>
    </xf>
    <xf numFmtId="165" fontId="5" fillId="0" borderId="0" xfId="361" applyNumberFormat="1" applyFont="1" applyFill="1" applyAlignment="1">
      <alignment horizontal="center"/>
    </xf>
    <xf numFmtId="165" fontId="4" fillId="0" borderId="0" xfId="361" applyNumberFormat="1" applyFont="1" applyFill="1" applyAlignment="1">
      <alignment horizontal="right"/>
    </xf>
    <xf numFmtId="165" fontId="5" fillId="0" borderId="1" xfId="361" applyNumberFormat="1" applyFont="1" applyFill="1" applyBorder="1" applyAlignment="1">
      <alignment horizontal="center"/>
    </xf>
    <xf numFmtId="0" fontId="5" fillId="0" borderId="2" xfId="361" applyFont="1" applyBorder="1" applyAlignment="1">
      <alignment wrapText="1"/>
    </xf>
    <xf numFmtId="0" fontId="5" fillId="0" borderId="2" xfId="361" applyFont="1" applyBorder="1" applyAlignment="1">
      <alignment horizontal="left"/>
    </xf>
    <xf numFmtId="165" fontId="5" fillId="0" borderId="2" xfId="361" applyNumberFormat="1" applyFont="1" applyFill="1" applyBorder="1" applyAlignment="1">
      <alignment horizontal="center"/>
    </xf>
    <xf numFmtId="165" fontId="4" fillId="0" borderId="2" xfId="361" applyNumberFormat="1" applyFont="1" applyFill="1" applyBorder="1" applyAlignment="1">
      <alignment horizontal="right"/>
    </xf>
    <xf numFmtId="165" fontId="5" fillId="0" borderId="2" xfId="361" applyNumberFormat="1" applyFont="1" applyBorder="1" applyAlignment="1"/>
    <xf numFmtId="0" fontId="4" fillId="0" borderId="3" xfId="361" applyFont="1" applyBorder="1" applyAlignment="1">
      <alignment vertical="center" wrapText="1"/>
    </xf>
    <xf numFmtId="165" fontId="5" fillId="0" borderId="3" xfId="361" applyNumberFormat="1" applyFont="1" applyFill="1" applyBorder="1" applyAlignment="1">
      <alignment horizontal="center"/>
    </xf>
    <xf numFmtId="165" fontId="4" fillId="0" borderId="3" xfId="361" applyNumberFormat="1" applyFont="1" applyFill="1" applyBorder="1" applyAlignment="1">
      <alignment horizontal="right"/>
    </xf>
    <xf numFmtId="0" fontId="4" fillId="0" borderId="0" xfId="361" applyFont="1" applyBorder="1" applyAlignment="1">
      <alignment vertical="center" wrapText="1"/>
    </xf>
    <xf numFmtId="165" fontId="5" fillId="0" borderId="0" xfId="361" applyNumberFormat="1" applyFont="1" applyFill="1" applyBorder="1" applyAlignment="1">
      <alignment horizontal="center"/>
    </xf>
    <xf numFmtId="165" fontId="4" fillId="0" borderId="0" xfId="361" applyNumberFormat="1" applyFont="1" applyFill="1" applyBorder="1" applyAlignment="1">
      <alignment horizontal="right"/>
    </xf>
    <xf numFmtId="0" fontId="5" fillId="0" borderId="0" xfId="361" applyFont="1" applyBorder="1" applyAlignment="1">
      <alignment horizontal="left" vertical="center" wrapText="1" indent="1"/>
    </xf>
    <xf numFmtId="37" fontId="57" fillId="0" borderId="0" xfId="360" applyNumberFormat="1" applyFont="1" applyFill="1" applyBorder="1" applyAlignment="1">
      <alignment vertical="center"/>
    </xf>
    <xf numFmtId="0" fontId="5" fillId="0" borderId="1" xfId="361" applyFont="1" applyBorder="1" applyAlignment="1">
      <alignment vertical="center" wrapText="1"/>
    </xf>
    <xf numFmtId="0" fontId="5" fillId="0" borderId="2" xfId="361" applyFont="1" applyBorder="1" applyAlignment="1">
      <alignment horizontal="left" vertical="center"/>
    </xf>
    <xf numFmtId="167" fontId="5" fillId="0" borderId="26" xfId="361" applyNumberFormat="1" applyFont="1" applyBorder="1" applyAlignment="1"/>
    <xf numFmtId="167" fontId="5" fillId="0" borderId="6" xfId="361" applyNumberFormat="1" applyFont="1" applyFill="1" applyBorder="1" applyAlignment="1">
      <alignment horizontal="center"/>
    </xf>
    <xf numFmtId="167" fontId="4" fillId="0" borderId="3" xfId="361" applyNumberFormat="1" applyFont="1" applyFill="1" applyBorder="1" applyAlignment="1">
      <alignment horizontal="right"/>
    </xf>
    <xf numFmtId="167" fontId="5" fillId="0" borderId="3" xfId="361" applyNumberFormat="1" applyFont="1" applyBorder="1" applyAlignment="1">
      <alignment horizontal="left"/>
    </xf>
    <xf numFmtId="167" fontId="5" fillId="0" borderId="0" xfId="361" applyNumberFormat="1" applyFont="1" applyFill="1" applyAlignment="1">
      <alignment horizontal="center"/>
    </xf>
    <xf numFmtId="167" fontId="4" fillId="0" borderId="0" xfId="361" applyNumberFormat="1" applyFont="1" applyFill="1" applyAlignment="1">
      <alignment horizontal="right"/>
    </xf>
    <xf numFmtId="167" fontId="5" fillId="0" borderId="0" xfId="361" applyNumberFormat="1" applyFont="1" applyAlignment="1"/>
    <xf numFmtId="0" fontId="5" fillId="0" borderId="26" xfId="361" applyFont="1" applyBorder="1" applyAlignment="1">
      <alignment horizontal="left"/>
    </xf>
    <xf numFmtId="167" fontId="5" fillId="0" borderId="26" xfId="361" applyNumberFormat="1" applyFont="1" applyBorder="1" applyAlignment="1">
      <alignment horizontal="center"/>
    </xf>
    <xf numFmtId="167" fontId="4" fillId="0" borderId="26" xfId="361" applyNumberFormat="1" applyFont="1" applyBorder="1" applyAlignment="1">
      <alignment horizontal="right"/>
    </xf>
    <xf numFmtId="0" fontId="6" fillId="0" borderId="0" xfId="361" applyFont="1" applyFill="1" applyAlignment="1">
      <alignment horizontal="left" vertical="center" wrapText="1"/>
    </xf>
    <xf numFmtId="0" fontId="5" fillId="0" borderId="0" xfId="361" applyFont="1" applyAlignment="1">
      <alignment horizontal="center" wrapText="1"/>
    </xf>
    <xf numFmtId="166" fontId="59" fillId="0" borderId="0" xfId="0" applyNumberFormat="1" applyFont="1" applyBorder="1" applyAlignment="1">
      <alignment horizontal="right"/>
    </xf>
    <xf numFmtId="0" fontId="58" fillId="0" borderId="3" xfId="0" applyFont="1" applyBorder="1" applyAlignment="1">
      <alignment wrapText="1"/>
    </xf>
    <xf numFmtId="0" fontId="59" fillId="0" borderId="3" xfId="0" applyFont="1" applyBorder="1" applyAlignment="1">
      <alignment wrapText="1"/>
    </xf>
    <xf numFmtId="0" fontId="59" fillId="0" borderId="2" xfId="0" applyFont="1" applyBorder="1" applyAlignment="1">
      <alignment horizontal="left"/>
    </xf>
    <xf numFmtId="0" fontId="4" fillId="0" borderId="3" xfId="0" applyFont="1" applyBorder="1" applyAlignment="1">
      <alignment wrapText="1"/>
    </xf>
    <xf numFmtId="0" fontId="58" fillId="0" borderId="17" xfId="0" applyFont="1" applyBorder="1" applyAlignment="1"/>
    <xf numFmtId="0" fontId="5" fillId="0" borderId="0" xfId="0" applyFont="1" applyBorder="1" applyAlignment="1"/>
    <xf numFmtId="0" fontId="58" fillId="0" borderId="2" xfId="0" applyFont="1" applyBorder="1" applyAlignment="1"/>
    <xf numFmtId="0" fontId="59" fillId="0" borderId="1" xfId="0" applyFont="1" applyBorder="1" applyAlignment="1"/>
    <xf numFmtId="0" fontId="58" fillId="0" borderId="13" xfId="0" applyFont="1" applyBorder="1" applyAlignment="1"/>
    <xf numFmtId="0" fontId="58" fillId="0" borderId="6" xfId="0" applyFont="1" applyBorder="1" applyAlignment="1"/>
    <xf numFmtId="0" fontId="4" fillId="0" borderId="17" xfId="0" applyFont="1" applyBorder="1" applyAlignment="1"/>
    <xf numFmtId="0" fontId="5" fillId="0" borderId="0" xfId="0" applyFont="1" applyBorder="1" applyAlignment="1">
      <alignment vertical="center" wrapText="1"/>
    </xf>
    <xf numFmtId="0" fontId="4" fillId="0" borderId="3"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xf numFmtId="0" fontId="4" fillId="0" borderId="1" xfId="0" applyFont="1" applyBorder="1" applyAlignment="1">
      <alignment vertical="center"/>
    </xf>
    <xf numFmtId="0" fontId="4" fillId="0" borderId="0" xfId="0" applyFont="1" applyAlignment="1">
      <alignment vertical="center"/>
    </xf>
    <xf numFmtId="0" fontId="4" fillId="0" borderId="6" xfId="0" applyFont="1" applyBorder="1" applyAlignment="1">
      <alignment vertical="center"/>
    </xf>
    <xf numFmtId="0" fontId="5" fillId="0" borderId="5" xfId="0" applyFont="1" applyBorder="1" applyAlignment="1"/>
    <xf numFmtId="175" fontId="11" fillId="0" borderId="0" xfId="282" quotePrefix="1" applyNumberFormat="1" applyFont="1" applyFill="1" applyAlignment="1">
      <alignment vertical="top" wrapText="1"/>
    </xf>
    <xf numFmtId="0" fontId="59" fillId="0" borderId="0" xfId="0" applyFont="1" applyAlignment="1">
      <alignment wrapText="1"/>
    </xf>
    <xf numFmtId="0" fontId="5" fillId="0" borderId="0" xfId="361" applyFont="1" applyAlignment="1">
      <alignment wrapText="1"/>
    </xf>
    <xf numFmtId="0" fontId="59" fillId="36" borderId="0" xfId="0" applyFont="1" applyFill="1" applyAlignment="1">
      <alignment wrapText="1"/>
    </xf>
    <xf numFmtId="183" fontId="57" fillId="36" borderId="0" xfId="639" applyNumberFormat="1" applyFont="1" applyFill="1" applyBorder="1" applyAlignment="1">
      <alignment horizontal="right" vertical="center"/>
    </xf>
    <xf numFmtId="183" fontId="57" fillId="36" borderId="1" xfId="639" applyNumberFormat="1" applyFont="1" applyFill="1" applyBorder="1" applyAlignment="1">
      <alignment horizontal="right" vertical="center"/>
    </xf>
    <xf numFmtId="181" fontId="55" fillId="36" borderId="1" xfId="360" applyNumberFormat="1" applyFont="1" applyFill="1" applyBorder="1" applyAlignment="1">
      <alignment horizontal="right" vertical="center"/>
    </xf>
    <xf numFmtId="181" fontId="55" fillId="36" borderId="0" xfId="360" applyNumberFormat="1" applyFont="1" applyFill="1" applyBorder="1" applyAlignment="1">
      <alignment horizontal="right" vertical="center"/>
    </xf>
    <xf numFmtId="175" fontId="63" fillId="0" borderId="0" xfId="282" quotePrefix="1" applyNumberFormat="1" applyFont="1" applyFill="1" applyAlignment="1">
      <alignment vertical="top" wrapText="1"/>
    </xf>
    <xf numFmtId="37" fontId="55" fillId="0" borderId="0" xfId="363" applyNumberFormat="1" applyFont="1" applyFill="1" applyBorder="1" applyAlignment="1">
      <alignment vertical="top" wrapText="1"/>
    </xf>
    <xf numFmtId="165" fontId="4" fillId="0" borderId="1" xfId="361" applyNumberFormat="1" applyFont="1" applyFill="1" applyBorder="1" applyAlignment="1"/>
    <xf numFmtId="175" fontId="63" fillId="0" borderId="0" xfId="363" quotePrefix="1" applyNumberFormat="1" applyFont="1" applyFill="1" applyBorder="1" applyAlignment="1">
      <alignment vertical="top"/>
    </xf>
    <xf numFmtId="175" fontId="11" fillId="0" borderId="0" xfId="282" quotePrefix="1" applyNumberFormat="1" applyFont="1" applyFill="1" applyAlignment="1">
      <alignment horizontal="right" vertical="top" wrapText="1"/>
    </xf>
    <xf numFmtId="0" fontId="57" fillId="0" borderId="5" xfId="360" quotePrefix="1" applyNumberFormat="1" applyFont="1" applyFill="1" applyBorder="1" applyAlignment="1"/>
    <xf numFmtId="181" fontId="57" fillId="0" borderId="0" xfId="360" applyNumberFormat="1" applyFont="1" applyFill="1" applyBorder="1" applyAlignment="1" applyProtection="1">
      <alignment horizontal="right"/>
      <protection locked="0"/>
    </xf>
    <xf numFmtId="37" fontId="55" fillId="0" borderId="27" xfId="360" applyNumberFormat="1" applyFont="1" applyFill="1" applyBorder="1" applyAlignment="1">
      <alignment horizontal="left"/>
    </xf>
    <xf numFmtId="0" fontId="59" fillId="0" borderId="6" xfId="0" applyFont="1" applyBorder="1" applyAlignment="1">
      <alignment wrapText="1"/>
    </xf>
    <xf numFmtId="0" fontId="59" fillId="0" borderId="6" xfId="0" applyFont="1" applyBorder="1" applyAlignment="1">
      <alignment horizontal="center" wrapText="1"/>
    </xf>
    <xf numFmtId="0" fontId="75"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vertical="center" wrapText="1"/>
    </xf>
    <xf numFmtId="0" fontId="5" fillId="0" borderId="0" xfId="0" applyFont="1" applyFill="1" applyBorder="1" applyAlignment="1">
      <alignment vertical="center"/>
    </xf>
    <xf numFmtId="0" fontId="4" fillId="0" borderId="0" xfId="0" applyFont="1" applyFill="1" applyBorder="1" applyAlignment="1">
      <alignment vertical="center"/>
    </xf>
    <xf numFmtId="0" fontId="5" fillId="0" borderId="0" xfId="0" applyFont="1" applyBorder="1" applyAlignment="1">
      <alignment vertical="center"/>
    </xf>
    <xf numFmtId="0" fontId="73" fillId="0" borderId="0" xfId="0" applyFont="1" applyFill="1" applyBorder="1" applyAlignment="1">
      <alignment wrapText="1"/>
    </xf>
    <xf numFmtId="0" fontId="73" fillId="0" borderId="0" xfId="0" applyFont="1" applyBorder="1" applyAlignment="1">
      <alignment wrapText="1"/>
    </xf>
    <xf numFmtId="0" fontId="75" fillId="0" borderId="19" xfId="0" applyFont="1" applyBorder="1" applyAlignment="1">
      <alignment horizontal="left"/>
    </xf>
    <xf numFmtId="0" fontId="4" fillId="0" borderId="19" xfId="0" applyFont="1" applyFill="1" applyBorder="1" applyAlignment="1">
      <alignment horizontal="center" wrapText="1"/>
    </xf>
    <xf numFmtId="175" fontId="57" fillId="0" borderId="19" xfId="360" quotePrefix="1" applyNumberFormat="1" applyFont="1" applyFill="1" applyBorder="1" applyAlignment="1"/>
    <xf numFmtId="165" fontId="5" fillId="0" borderId="1" xfId="0" applyNumberFormat="1" applyFont="1" applyFill="1" applyBorder="1" applyAlignment="1">
      <alignment horizontal="center" vertical="center"/>
    </xf>
    <xf numFmtId="175" fontId="11" fillId="0" borderId="6" xfId="282" quotePrefix="1" applyNumberFormat="1" applyFont="1" applyFill="1" applyBorder="1" applyAlignment="1">
      <alignment horizontal="right" vertical="top" wrapText="1"/>
    </xf>
    <xf numFmtId="0" fontId="60" fillId="0" borderId="0" xfId="361" applyFont="1" applyAlignment="1">
      <alignment wrapText="1"/>
    </xf>
    <xf numFmtId="0" fontId="7" fillId="0" borderId="0" xfId="361" applyFont="1" applyAlignment="1">
      <alignment horizontal="left"/>
    </xf>
    <xf numFmtId="0" fontId="79" fillId="0" borderId="0" xfId="361" applyFont="1" applyAlignment="1">
      <alignment horizontal="left"/>
    </xf>
    <xf numFmtId="0" fontId="79" fillId="0" borderId="0" xfId="361" applyFont="1" applyAlignment="1">
      <alignment horizontal="center"/>
    </xf>
    <xf numFmtId="0" fontId="80" fillId="0" borderId="0" xfId="361" applyFont="1" applyAlignment="1">
      <alignment wrapText="1"/>
    </xf>
    <xf numFmtId="0" fontId="7" fillId="0" borderId="1" xfId="361" applyFont="1" applyBorder="1" applyAlignment="1">
      <alignment horizontal="left"/>
    </xf>
    <xf numFmtId="0" fontId="79" fillId="0" borderId="1" xfId="361" applyFont="1" applyBorder="1" applyAlignment="1">
      <alignment horizontal="right" wrapText="1"/>
    </xf>
    <xf numFmtId="0" fontId="7" fillId="0" borderId="0" xfId="361" applyFont="1" applyAlignment="1"/>
    <xf numFmtId="0" fontId="7" fillId="0" borderId="0" xfId="361" applyFont="1" applyAlignment="1">
      <alignment wrapText="1" indent="1"/>
    </xf>
    <xf numFmtId="0" fontId="7" fillId="0" borderId="13" xfId="361" applyFont="1" applyBorder="1" applyAlignment="1">
      <alignment horizontal="left" vertical="top"/>
    </xf>
    <xf numFmtId="167" fontId="7" fillId="0" borderId="13" xfId="361" applyNumberFormat="1" applyFont="1" applyBorder="1" applyAlignment="1"/>
    <xf numFmtId="167" fontId="7" fillId="0" borderId="13" xfId="361" applyNumberFormat="1" applyFont="1" applyBorder="1" applyAlignment="1">
      <alignment horizontal="left"/>
    </xf>
    <xf numFmtId="0" fontId="7" fillId="0" borderId="17" xfId="361" applyFont="1" applyBorder="1" applyAlignment="1"/>
    <xf numFmtId="0" fontId="7" fillId="0" borderId="3" xfId="361" applyFont="1" applyBorder="1" applyAlignment="1">
      <alignment wrapText="1" indent="1"/>
    </xf>
    <xf numFmtId="0" fontId="7" fillId="0" borderId="17" xfId="361" applyFont="1" applyBorder="1" applyAlignment="1">
      <alignment horizontal="left"/>
    </xf>
    <xf numFmtId="165" fontId="7" fillId="0" borderId="17" xfId="361" applyNumberFormat="1" applyFont="1" applyBorder="1" applyAlignment="1">
      <alignment horizontal="left"/>
    </xf>
    <xf numFmtId="165" fontId="7" fillId="0" borderId="0" xfId="361" applyNumberFormat="1" applyFont="1" applyAlignment="1"/>
    <xf numFmtId="165" fontId="7" fillId="0" borderId="0" xfId="361" applyNumberFormat="1" applyFont="1" applyAlignment="1">
      <alignment horizontal="left"/>
    </xf>
    <xf numFmtId="165" fontId="7" fillId="0" borderId="0" xfId="361" applyNumberFormat="1" applyFont="1" applyFill="1" applyAlignment="1"/>
    <xf numFmtId="165" fontId="7" fillId="0" borderId="0" xfId="361" applyNumberFormat="1" applyFont="1" applyFill="1" applyAlignment="1">
      <alignment horizontal="left"/>
    </xf>
    <xf numFmtId="0" fontId="7" fillId="0" borderId="1" xfId="361" applyFont="1" applyBorder="1" applyAlignment="1"/>
    <xf numFmtId="165" fontId="7" fillId="0" borderId="1" xfId="361" applyNumberFormat="1" applyFont="1" applyBorder="1" applyAlignment="1">
      <alignment horizontal="left"/>
    </xf>
    <xf numFmtId="165" fontId="7" fillId="0" borderId="1" xfId="361" applyNumberFormat="1" applyFont="1" applyFill="1" applyBorder="1" applyAlignment="1">
      <alignment horizontal="left"/>
    </xf>
    <xf numFmtId="165" fontId="7" fillId="0" borderId="1" xfId="361" applyNumberFormat="1" applyFont="1" applyFill="1" applyBorder="1" applyAlignment="1"/>
    <xf numFmtId="0" fontId="7" fillId="0" borderId="13" xfId="361" applyFont="1" applyBorder="1" applyAlignment="1">
      <alignment horizontal="left"/>
    </xf>
    <xf numFmtId="0" fontId="7" fillId="0" borderId="2" xfId="361" applyFont="1" applyBorder="1" applyAlignment="1">
      <alignment horizontal="left"/>
    </xf>
    <xf numFmtId="165" fontId="7" fillId="0" borderId="13" xfId="361" applyNumberFormat="1" applyFont="1" applyBorder="1" applyAlignment="1"/>
    <xf numFmtId="165" fontId="7" fillId="0" borderId="13" xfId="361" applyNumberFormat="1" applyFont="1" applyBorder="1" applyAlignment="1">
      <alignment horizontal="left"/>
    </xf>
    <xf numFmtId="0" fontId="7" fillId="0" borderId="0" xfId="361" applyFont="1" applyBorder="1" applyAlignment="1">
      <alignment horizontal="left"/>
    </xf>
    <xf numFmtId="165" fontId="7" fillId="0" borderId="0" xfId="361" applyNumberFormat="1" applyFont="1" applyBorder="1" applyAlignment="1"/>
    <xf numFmtId="165" fontId="7" fillId="0" borderId="0" xfId="361" applyNumberFormat="1" applyFont="1" applyBorder="1" applyAlignment="1">
      <alignment horizontal="left"/>
    </xf>
    <xf numFmtId="165" fontId="7" fillId="0" borderId="0" xfId="361" applyNumberFormat="1" applyFont="1" applyBorder="1" applyAlignment="1">
      <alignment horizontal="right"/>
    </xf>
    <xf numFmtId="165" fontId="7" fillId="0" borderId="0" xfId="361" applyNumberFormat="1" applyFont="1" applyFill="1" applyBorder="1" applyAlignment="1"/>
    <xf numFmtId="165" fontId="7" fillId="0" borderId="0" xfId="361" applyNumberFormat="1" applyFont="1" applyFill="1" applyBorder="1" applyAlignment="1">
      <alignment horizontal="left"/>
    </xf>
    <xf numFmtId="165" fontId="7" fillId="0" borderId="0" xfId="361" applyNumberFormat="1" applyFont="1" applyFill="1" applyBorder="1" applyAlignment="1">
      <alignment horizontal="right"/>
    </xf>
    <xf numFmtId="165" fontId="7" fillId="0" borderId="0" xfId="361" applyNumberFormat="1" applyFont="1" applyAlignment="1">
      <alignment horizontal="right"/>
    </xf>
    <xf numFmtId="165" fontId="7" fillId="0" borderId="0" xfId="361" applyNumberFormat="1" applyFont="1" applyFill="1" applyAlignment="1">
      <alignment horizontal="right"/>
    </xf>
    <xf numFmtId="0" fontId="7" fillId="0" borderId="0" xfId="361" applyFont="1" applyBorder="1" applyAlignment="1"/>
    <xf numFmtId="0" fontId="7" fillId="0" borderId="0" xfId="361" applyFont="1" applyBorder="1" applyAlignment="1">
      <alignment wrapText="1" indent="1"/>
    </xf>
    <xf numFmtId="0" fontId="7" fillId="0" borderId="0" xfId="361" applyFont="1" applyBorder="1" applyAlignment="1">
      <alignment wrapText="1"/>
    </xf>
    <xf numFmtId="0" fontId="7" fillId="0" borderId="0" xfId="361" applyFont="1" applyBorder="1" applyAlignment="1">
      <alignment horizontal="left" vertical="top"/>
    </xf>
    <xf numFmtId="167" fontId="7" fillId="0" borderId="0" xfId="361" applyNumberFormat="1" applyFont="1" applyBorder="1" applyAlignment="1"/>
    <xf numFmtId="167" fontId="7" fillId="0" borderId="0" xfId="361" applyNumberFormat="1" applyFont="1" applyBorder="1" applyAlignment="1">
      <alignment horizontal="left"/>
    </xf>
    <xf numFmtId="0" fontId="7" fillId="0" borderId="1" xfId="361" applyFont="1" applyBorder="1" applyAlignment="1">
      <alignment wrapText="1" indent="1"/>
    </xf>
    <xf numFmtId="165" fontId="7" fillId="0" borderId="13" xfId="361" applyNumberFormat="1" applyFont="1" applyFill="1" applyBorder="1" applyAlignment="1">
      <alignment horizontal="left"/>
    </xf>
    <xf numFmtId="0" fontId="60" fillId="0" borderId="13" xfId="361" applyFont="1" applyBorder="1" applyAlignment="1">
      <alignment wrapText="1"/>
    </xf>
    <xf numFmtId="165" fontId="7" fillId="0" borderId="13" xfId="361" applyNumberFormat="1" applyFont="1" applyFill="1" applyBorder="1" applyAlignment="1"/>
    <xf numFmtId="0" fontId="7" fillId="0" borderId="1" xfId="361" applyFont="1" applyBorder="1" applyAlignment="1">
      <alignment wrapText="1"/>
    </xf>
    <xf numFmtId="179" fontId="79" fillId="0" borderId="4" xfId="361" applyNumberFormat="1" applyFont="1" applyBorder="1" applyAlignment="1">
      <alignment horizontal="left" vertical="center"/>
    </xf>
    <xf numFmtId="179" fontId="79" fillId="0" borderId="26" xfId="361" applyNumberFormat="1" applyFont="1" applyBorder="1" applyAlignment="1">
      <alignment horizontal="left" vertical="center"/>
    </xf>
    <xf numFmtId="0" fontId="79" fillId="0" borderId="4" xfId="361" applyFont="1" applyBorder="1" applyAlignment="1">
      <alignment horizontal="left" vertical="center"/>
    </xf>
    <xf numFmtId="167" fontId="79" fillId="0" borderId="4" xfId="361" applyNumberFormat="1" applyFont="1" applyBorder="1" applyAlignment="1">
      <alignment vertical="center"/>
    </xf>
    <xf numFmtId="167" fontId="79" fillId="0" borderId="4" xfId="361" applyNumberFormat="1" applyFont="1" applyBorder="1" applyAlignment="1">
      <alignment horizontal="left" vertical="center"/>
    </xf>
    <xf numFmtId="175" fontId="63" fillId="0" borderId="0" xfId="360" quotePrefix="1" applyNumberFormat="1" applyFont="1" applyFill="1" applyBorder="1" applyAlignment="1">
      <alignment vertical="top"/>
    </xf>
    <xf numFmtId="37" fontId="68" fillId="0" borderId="27" xfId="360" applyNumberFormat="1" applyFont="1" applyFill="1" applyBorder="1" applyAlignment="1">
      <alignment horizontal="left"/>
    </xf>
    <xf numFmtId="175" fontId="82" fillId="0" borderId="0" xfId="360" quotePrefix="1" applyNumberFormat="1" applyFont="1" applyFill="1" applyBorder="1" applyAlignment="1"/>
    <xf numFmtId="167" fontId="5" fillId="0" borderId="0" xfId="0" applyNumberFormat="1" applyFont="1" applyFill="1" applyAlignment="1"/>
    <xf numFmtId="165" fontId="5" fillId="0" borderId="1" xfId="0" applyNumberFormat="1" applyFont="1" applyFill="1" applyBorder="1" applyAlignment="1"/>
    <xf numFmtId="165" fontId="5" fillId="0" borderId="3" xfId="0" applyNumberFormat="1" applyFont="1" applyFill="1" applyBorder="1" applyAlignment="1"/>
    <xf numFmtId="165" fontId="5" fillId="0" borderId="0" xfId="0" applyNumberFormat="1" applyFont="1" applyFill="1" applyAlignment="1"/>
    <xf numFmtId="165" fontId="5" fillId="0" borderId="3" xfId="0" applyNumberFormat="1" applyFont="1" applyBorder="1" applyAlignment="1"/>
    <xf numFmtId="44" fontId="5" fillId="0" borderId="0" xfId="0" applyNumberFormat="1" applyFont="1" applyBorder="1" applyAlignment="1">
      <alignment horizontal="left"/>
    </xf>
    <xf numFmtId="167" fontId="5" fillId="0" borderId="2" xfId="361" applyNumberFormat="1" applyFont="1" applyBorder="1" applyAlignment="1">
      <alignment horizontal="right"/>
    </xf>
    <xf numFmtId="165" fontId="5" fillId="0" borderId="3" xfId="361" applyNumberFormat="1" applyFont="1" applyBorder="1" applyAlignment="1">
      <alignment horizontal="right"/>
    </xf>
    <xf numFmtId="165" fontId="5" fillId="0" borderId="0" xfId="361" applyNumberFormat="1" applyFont="1" applyAlignment="1">
      <alignment horizontal="right"/>
    </xf>
    <xf numFmtId="165" fontId="5" fillId="0" borderId="0" xfId="361" applyNumberFormat="1" applyFont="1" applyFill="1" applyAlignment="1">
      <alignment horizontal="right"/>
    </xf>
    <xf numFmtId="165" fontId="5" fillId="0" borderId="2" xfId="361" applyNumberFormat="1" applyFont="1" applyFill="1" applyBorder="1" applyAlignment="1">
      <alignment horizontal="right"/>
    </xf>
    <xf numFmtId="165" fontId="5" fillId="0" borderId="3" xfId="361" applyNumberFormat="1" applyFont="1" applyFill="1" applyBorder="1" applyAlignment="1">
      <alignment horizontal="right"/>
    </xf>
    <xf numFmtId="165" fontId="5" fillId="0" borderId="0" xfId="361" applyNumberFormat="1" applyFont="1" applyFill="1" applyBorder="1" applyAlignment="1">
      <alignment horizontal="right"/>
    </xf>
    <xf numFmtId="167" fontId="5" fillId="0" borderId="3" xfId="361" applyNumberFormat="1" applyFont="1" applyFill="1" applyBorder="1" applyAlignment="1">
      <alignment horizontal="right"/>
    </xf>
    <xf numFmtId="167" fontId="5" fillId="0" borderId="0" xfId="361" applyNumberFormat="1" applyFont="1" applyFill="1" applyAlignment="1">
      <alignment horizontal="right"/>
    </xf>
    <xf numFmtId="167" fontId="5" fillId="0" borderId="26" xfId="361" applyNumberFormat="1" applyFont="1" applyBorder="1" applyAlignment="1">
      <alignment horizontal="right"/>
    </xf>
    <xf numFmtId="171" fontId="55" fillId="0" borderId="0" xfId="360" applyNumberFormat="1" applyFont="1" applyFill="1" applyBorder="1" applyAlignment="1">
      <alignment horizontal="right" indent="2"/>
    </xf>
    <xf numFmtId="165" fontId="6" fillId="0" borderId="1" xfId="361" applyNumberFormat="1" applyFont="1" applyFill="1" applyBorder="1" applyAlignment="1"/>
    <xf numFmtId="175" fontId="55" fillId="0" borderId="19" xfId="360" quotePrefix="1" applyNumberFormat="1" applyFont="1" applyFill="1" applyBorder="1" applyAlignment="1"/>
    <xf numFmtId="37" fontId="55" fillId="0" borderId="0" xfId="360" applyNumberFormat="1" applyFont="1" applyFill="1" applyBorder="1" applyAlignment="1">
      <alignment horizontal="left"/>
    </xf>
    <xf numFmtId="0" fontId="4" fillId="0" borderId="26" xfId="0" applyFont="1" applyBorder="1" applyAlignment="1">
      <alignment horizontal="left" vertical="center" wrapText="1"/>
    </xf>
    <xf numFmtId="0" fontId="4" fillId="0" borderId="26" xfId="361" applyFont="1" applyBorder="1" applyAlignment="1">
      <alignment horizontal="left" vertical="center" wrapText="1"/>
    </xf>
    <xf numFmtId="0" fontId="59" fillId="0" borderId="0" xfId="0" applyFont="1" applyAlignment="1">
      <alignment wrapText="1"/>
    </xf>
    <xf numFmtId="0" fontId="5" fillId="0" borderId="0" xfId="361" applyFont="1" applyAlignment="1">
      <alignment wrapText="1"/>
    </xf>
    <xf numFmtId="0" fontId="4" fillId="0" borderId="0" xfId="0" applyFont="1" applyBorder="1" applyAlignment="1">
      <alignment horizontal="left" vertical="center" wrapText="1"/>
    </xf>
    <xf numFmtId="167" fontId="4" fillId="0" borderId="0" xfId="0" applyNumberFormat="1" applyFont="1" applyBorder="1" applyAlignment="1"/>
    <xf numFmtId="167" fontId="59" fillId="0" borderId="0" xfId="0" applyNumberFormat="1" applyFont="1" applyBorder="1" applyAlignment="1"/>
    <xf numFmtId="167" fontId="5" fillId="0" borderId="0" xfId="0" applyNumberFormat="1" applyFont="1" applyBorder="1" applyAlignment="1"/>
    <xf numFmtId="165" fontId="5" fillId="0" borderId="0" xfId="0" applyNumberFormat="1" applyFont="1" applyBorder="1" applyAlignment="1">
      <alignment horizontal="left"/>
    </xf>
    <xf numFmtId="0" fontId="5" fillId="0" borderId="0" xfId="0" applyFont="1" applyBorder="1" applyAlignment="1">
      <alignment horizontal="left" vertical="center" wrapText="1"/>
    </xf>
    <xf numFmtId="167" fontId="59" fillId="0" borderId="1" xfId="0" applyNumberFormat="1" applyFont="1" applyBorder="1" applyAlignment="1"/>
    <xf numFmtId="167" fontId="4" fillId="0" borderId="26" xfId="0" applyNumberFormat="1" applyFont="1" applyBorder="1" applyAlignment="1"/>
    <xf numFmtId="167" fontId="5" fillId="0" borderId="26" xfId="0" applyNumberFormat="1" applyFont="1" applyBorder="1" applyAlignment="1"/>
    <xf numFmtId="0" fontId="0" fillId="0" borderId="26" xfId="0" applyBorder="1" applyAlignment="1">
      <alignment wrapText="1"/>
    </xf>
    <xf numFmtId="0" fontId="5" fillId="0" borderId="1" xfId="0" applyFont="1" applyBorder="1" applyAlignment="1">
      <alignment wrapText="1"/>
    </xf>
    <xf numFmtId="0" fontId="5" fillId="0" borderId="26" xfId="0" applyFont="1" applyBorder="1" applyAlignment="1">
      <alignment horizontal="left" vertical="center" wrapText="1"/>
    </xf>
    <xf numFmtId="0" fontId="59" fillId="0" borderId="19" xfId="0" applyFont="1" applyFill="1" applyBorder="1" applyAlignment="1">
      <alignment wrapText="1"/>
    </xf>
    <xf numFmtId="176" fontId="59" fillId="0" borderId="19" xfId="0" applyNumberFormat="1" applyFont="1" applyBorder="1" applyAlignment="1"/>
    <xf numFmtId="176" fontId="5" fillId="0" borderId="19" xfId="0" applyNumberFormat="1" applyFont="1" applyFill="1" applyBorder="1" applyAlignment="1"/>
    <xf numFmtId="0" fontId="5" fillId="0" borderId="19" xfId="0" applyFont="1" applyBorder="1" applyAlignment="1">
      <alignment wrapText="1"/>
    </xf>
    <xf numFmtId="0" fontId="6" fillId="0" borderId="0" xfId="0" applyFont="1" applyBorder="1" applyAlignment="1">
      <alignment horizontal="left" vertical="top" wrapText="1"/>
    </xf>
    <xf numFmtId="37" fontId="55" fillId="0" borderId="19" xfId="360" quotePrefix="1" applyNumberFormat="1" applyFont="1" applyFill="1" applyBorder="1" applyAlignment="1" applyProtection="1">
      <alignment horizontal="center"/>
      <protection locked="0"/>
    </xf>
    <xf numFmtId="165" fontId="4" fillId="0" borderId="1" xfId="0" applyNumberFormat="1" applyFont="1" applyFill="1" applyBorder="1" applyAlignment="1"/>
    <xf numFmtId="176" fontId="4" fillId="0" borderId="19" xfId="0" applyNumberFormat="1" applyFont="1" applyFill="1" applyBorder="1" applyAlignment="1"/>
    <xf numFmtId="165" fontId="4" fillId="0" borderId="3" xfId="0" applyNumberFormat="1" applyFont="1" applyFill="1" applyBorder="1" applyAlignment="1"/>
    <xf numFmtId="165" fontId="4" fillId="0" borderId="0" xfId="0" applyNumberFormat="1" applyFont="1" applyFill="1" applyAlignment="1"/>
    <xf numFmtId="165" fontId="4" fillId="0" borderId="0" xfId="0" applyNumberFormat="1" applyFont="1" applyBorder="1" applyAlignment="1">
      <alignment horizontal="left"/>
    </xf>
    <xf numFmtId="44" fontId="4" fillId="0" borderId="0" xfId="0" applyNumberFormat="1" applyFont="1" applyBorder="1" applyAlignment="1">
      <alignment horizontal="left"/>
    </xf>
    <xf numFmtId="167" fontId="5" fillId="0" borderId="0" xfId="361" applyNumberFormat="1" applyFont="1" applyBorder="1" applyAlignment="1">
      <alignment horizontal="center"/>
    </xf>
    <xf numFmtId="167" fontId="4" fillId="0" borderId="0" xfId="361" applyNumberFormat="1" applyFont="1" applyBorder="1" applyAlignment="1">
      <alignment horizontal="right"/>
    </xf>
    <xf numFmtId="167" fontId="5" fillId="0" borderId="0" xfId="361" applyNumberFormat="1" applyFont="1" applyBorder="1" applyAlignment="1"/>
    <xf numFmtId="167" fontId="5" fillId="0" borderId="0" xfId="361" applyNumberFormat="1" applyFont="1" applyBorder="1" applyAlignment="1">
      <alignment horizontal="right"/>
    </xf>
    <xf numFmtId="0" fontId="4" fillId="0" borderId="0" xfId="361" applyFont="1" applyBorder="1" applyAlignment="1">
      <alignment horizontal="left" vertical="center" wrapText="1"/>
    </xf>
    <xf numFmtId="0" fontId="5" fillId="0" borderId="0" xfId="361" applyFont="1" applyBorder="1" applyAlignment="1">
      <alignment horizontal="left" vertical="center" wrapText="1"/>
    </xf>
    <xf numFmtId="0" fontId="5" fillId="0" borderId="26" xfId="361" applyFont="1" applyBorder="1" applyAlignment="1">
      <alignment horizontal="left" vertical="center" wrapText="1"/>
    </xf>
    <xf numFmtId="0" fontId="5" fillId="0" borderId="26" xfId="361" applyFont="1" applyBorder="1" applyAlignment="1">
      <alignment wrapText="1"/>
    </xf>
    <xf numFmtId="167" fontId="5" fillId="0" borderId="19" xfId="361" applyNumberFormat="1" applyFont="1" applyFill="1" applyBorder="1" applyAlignment="1">
      <alignment horizontal="center"/>
    </xf>
    <xf numFmtId="167" fontId="5" fillId="0" borderId="19" xfId="361" applyNumberFormat="1" applyFont="1" applyBorder="1" applyAlignment="1"/>
    <xf numFmtId="167" fontId="5" fillId="0" borderId="19" xfId="361" applyNumberFormat="1" applyFont="1" applyFill="1" applyBorder="1" applyAlignment="1">
      <alignment horizontal="right"/>
    </xf>
    <xf numFmtId="165" fontId="5" fillId="0" borderId="26" xfId="361" applyNumberFormat="1" applyFont="1" applyFill="1" applyBorder="1" applyAlignment="1">
      <alignment horizontal="center"/>
    </xf>
    <xf numFmtId="165" fontId="4" fillId="0" borderId="26" xfId="361" applyNumberFormat="1" applyFont="1" applyFill="1" applyBorder="1" applyAlignment="1">
      <alignment horizontal="right"/>
    </xf>
    <xf numFmtId="165" fontId="5" fillId="0" borderId="26" xfId="361" applyNumberFormat="1" applyFont="1" applyBorder="1" applyAlignment="1"/>
    <xf numFmtId="165" fontId="5" fillId="0" borderId="26" xfId="361" applyNumberFormat="1" applyFont="1" applyFill="1" applyBorder="1" applyAlignment="1">
      <alignment horizontal="right"/>
    </xf>
    <xf numFmtId="166" fontId="8" fillId="0" borderId="0" xfId="0" quotePrefix="1" applyNumberFormat="1" applyFont="1" applyBorder="1" applyAlignment="1"/>
    <xf numFmtId="183" fontId="55" fillId="0" borderId="0" xfId="639" applyNumberFormat="1" applyFont="1" applyFill="1" applyBorder="1" applyAlignment="1">
      <alignment horizontal="right" vertical="center"/>
    </xf>
    <xf numFmtId="183" fontId="55" fillId="0" borderId="1" xfId="639" applyNumberFormat="1" applyFont="1" applyFill="1" applyBorder="1" applyAlignment="1">
      <alignment horizontal="right" vertical="center"/>
    </xf>
    <xf numFmtId="41" fontId="57" fillId="0" borderId="1" xfId="360" applyNumberFormat="1" applyFont="1" applyFill="1" applyBorder="1" applyAlignment="1">
      <alignment horizontal="right" indent="1"/>
    </xf>
    <xf numFmtId="41" fontId="55" fillId="0" borderId="1" xfId="360" applyNumberFormat="1" applyFont="1" applyFill="1" applyBorder="1" applyAlignment="1">
      <alignment horizontal="right" indent="1"/>
    </xf>
    <xf numFmtId="42" fontId="55" fillId="0" borderId="26" xfId="360" applyNumberFormat="1" applyFont="1" applyFill="1" applyBorder="1" applyAlignment="1">
      <alignment horizontal="right" vertical="center"/>
    </xf>
    <xf numFmtId="0" fontId="57" fillId="0" borderId="19" xfId="360" applyNumberFormat="1" applyFont="1" applyFill="1" applyBorder="1" applyAlignment="1">
      <alignment horizontal="right"/>
    </xf>
    <xf numFmtId="180" fontId="55" fillId="0" borderId="28" xfId="363" quotePrefix="1" applyNumberFormat="1" applyFont="1" applyFill="1" applyBorder="1" applyAlignment="1">
      <alignment horizontal="right" wrapText="1"/>
    </xf>
    <xf numFmtId="180" fontId="57" fillId="0" borderId="28" xfId="363" quotePrefix="1" applyNumberFormat="1" applyFont="1" applyFill="1" applyBorder="1" applyAlignment="1">
      <alignment horizontal="right" wrapText="1"/>
    </xf>
    <xf numFmtId="165" fontId="5" fillId="0" borderId="1" xfId="361" applyNumberFormat="1" applyFont="1" applyFill="1" applyBorder="1" applyAlignment="1"/>
    <xf numFmtId="37" fontId="63" fillId="0" borderId="0" xfId="363" quotePrefix="1" applyNumberFormat="1" applyFont="1" applyFill="1" applyAlignment="1">
      <alignment horizontal="left" wrapText="1"/>
    </xf>
    <xf numFmtId="0" fontId="57" fillId="0" borderId="28" xfId="360" applyNumberFormat="1" applyFont="1" applyFill="1" applyBorder="1" applyAlignment="1">
      <alignment horizontal="right"/>
    </xf>
    <xf numFmtId="37" fontId="55" fillId="19" borderId="0" xfId="360" applyNumberFormat="1" applyFont="1" applyBorder="1" applyAlignment="1">
      <alignment horizontal="right"/>
    </xf>
    <xf numFmtId="167" fontId="4" fillId="0" borderId="0" xfId="0" applyNumberFormat="1" applyFont="1" applyFill="1" applyAlignment="1">
      <alignment wrapText="1"/>
    </xf>
    <xf numFmtId="167" fontId="5" fillId="0" borderId="0" xfId="0" applyNumberFormat="1" applyFont="1" applyAlignment="1">
      <alignment wrapText="1"/>
    </xf>
    <xf numFmtId="167" fontId="5" fillId="0" borderId="0" xfId="0" applyNumberFormat="1" applyFont="1" applyFill="1" applyAlignment="1">
      <alignment wrapText="1"/>
    </xf>
    <xf numFmtId="165" fontId="4" fillId="0" borderId="0" xfId="0" applyNumberFormat="1" applyFont="1" applyFill="1" applyAlignment="1">
      <alignment horizontal="right" wrapText="1"/>
    </xf>
    <xf numFmtId="165" fontId="5" fillId="0" borderId="0" xfId="0" applyNumberFormat="1" applyFont="1" applyAlignment="1">
      <alignment horizontal="right" wrapText="1"/>
    </xf>
    <xf numFmtId="165" fontId="5" fillId="0" borderId="0" xfId="0" applyNumberFormat="1" applyFont="1" applyFill="1" applyAlignment="1">
      <alignment horizontal="right" wrapText="1"/>
    </xf>
    <xf numFmtId="165" fontId="5" fillId="0" borderId="0" xfId="0" applyNumberFormat="1" applyFont="1" applyAlignment="1">
      <alignment wrapText="1"/>
    </xf>
    <xf numFmtId="165" fontId="4" fillId="0" borderId="2" xfId="0" applyNumberFormat="1" applyFont="1" applyFill="1" applyBorder="1" applyAlignment="1">
      <alignment wrapText="1"/>
    </xf>
    <xf numFmtId="165" fontId="5" fillId="0" borderId="2" xfId="0" applyNumberFormat="1" applyFont="1" applyBorder="1" applyAlignment="1">
      <alignment wrapText="1"/>
    </xf>
    <xf numFmtId="165" fontId="5" fillId="0" borderId="2" xfId="0" applyNumberFormat="1" applyFont="1" applyFill="1" applyBorder="1" applyAlignment="1">
      <alignment wrapText="1"/>
    </xf>
    <xf numFmtId="165" fontId="4" fillId="0" borderId="3" xfId="0" applyNumberFormat="1" applyFont="1" applyFill="1" applyBorder="1" applyAlignment="1">
      <alignment horizontal="left" wrapText="1"/>
    </xf>
    <xf numFmtId="165" fontId="5" fillId="0" borderId="3" xfId="0" applyNumberFormat="1" applyFont="1" applyBorder="1" applyAlignment="1">
      <alignment horizontal="left" wrapText="1"/>
    </xf>
    <xf numFmtId="165" fontId="5" fillId="0" borderId="3" xfId="0" applyNumberFormat="1" applyFont="1" applyFill="1" applyBorder="1" applyAlignment="1">
      <alignment horizontal="left" wrapText="1"/>
    </xf>
    <xf numFmtId="165" fontId="4" fillId="0" borderId="0" xfId="0" applyNumberFormat="1" applyFont="1" applyFill="1" applyAlignment="1">
      <alignment wrapText="1"/>
    </xf>
    <xf numFmtId="165" fontId="5" fillId="0" borderId="0" xfId="0" applyNumberFormat="1" applyFont="1" applyFill="1" applyAlignment="1">
      <alignment wrapText="1"/>
    </xf>
    <xf numFmtId="165" fontId="4" fillId="0" borderId="3" xfId="0" applyNumberFormat="1" applyFont="1" applyFill="1" applyBorder="1" applyAlignment="1">
      <alignment wrapText="1"/>
    </xf>
    <xf numFmtId="165" fontId="5" fillId="0" borderId="3" xfId="0" applyNumberFormat="1" applyFont="1" applyBorder="1" applyAlignment="1">
      <alignment wrapText="1"/>
    </xf>
    <xf numFmtId="165" fontId="5" fillId="0" borderId="3" xfId="0" applyNumberFormat="1" applyFont="1" applyFill="1" applyBorder="1" applyAlignment="1">
      <alignment wrapText="1"/>
    </xf>
    <xf numFmtId="165" fontId="4" fillId="0" borderId="1" xfId="0" applyNumberFormat="1" applyFont="1" applyFill="1" applyBorder="1" applyAlignment="1">
      <alignment wrapText="1"/>
    </xf>
    <xf numFmtId="165" fontId="5" fillId="0" borderId="1" xfId="0" applyNumberFormat="1" applyFont="1" applyBorder="1" applyAlignment="1">
      <alignment wrapText="1"/>
    </xf>
    <xf numFmtId="165" fontId="5" fillId="0" borderId="1" xfId="0" applyNumberFormat="1" applyFont="1" applyFill="1" applyBorder="1" applyAlignment="1">
      <alignment wrapText="1"/>
    </xf>
    <xf numFmtId="167" fontId="5" fillId="0" borderId="26" xfId="0" applyNumberFormat="1" applyFont="1" applyBorder="1" applyAlignment="1">
      <alignment wrapText="1"/>
    </xf>
    <xf numFmtId="167" fontId="5" fillId="0" borderId="26" xfId="0" applyNumberFormat="1" applyFont="1" applyFill="1" applyBorder="1" applyAlignment="1">
      <alignment wrapText="1"/>
    </xf>
    <xf numFmtId="167" fontId="4" fillId="0" borderId="6" xfId="0" applyNumberFormat="1" applyFont="1" applyFill="1" applyBorder="1" applyAlignment="1">
      <alignment horizontal="left" wrapText="1"/>
    </xf>
    <xf numFmtId="167" fontId="5" fillId="0" borderId="6" xfId="0" applyNumberFormat="1" applyFont="1" applyBorder="1" applyAlignment="1">
      <alignment horizontal="left" wrapText="1"/>
    </xf>
    <xf numFmtId="167" fontId="5" fillId="0" borderId="6" xfId="0" applyNumberFormat="1" applyFont="1" applyFill="1" applyBorder="1" applyAlignment="1">
      <alignment horizontal="left" wrapText="1"/>
    </xf>
    <xf numFmtId="167" fontId="4" fillId="0" borderId="0" xfId="0" applyNumberFormat="1" applyFont="1" applyFill="1" applyAlignment="1">
      <alignment horizontal="left" wrapText="1"/>
    </xf>
    <xf numFmtId="167" fontId="5" fillId="0" borderId="0" xfId="0" applyNumberFormat="1" applyFont="1" applyAlignment="1">
      <alignment horizontal="left" wrapText="1"/>
    </xf>
    <xf numFmtId="167" fontId="5" fillId="0" borderId="0" xfId="0" applyNumberFormat="1" applyFont="1" applyFill="1" applyAlignment="1">
      <alignment horizontal="left" wrapText="1"/>
    </xf>
    <xf numFmtId="167" fontId="4" fillId="0" borderId="5" xfId="0" applyNumberFormat="1" applyFont="1" applyFill="1" applyBorder="1" applyAlignment="1">
      <alignment wrapText="1"/>
    </xf>
    <xf numFmtId="167" fontId="5" fillId="0" borderId="5" xfId="0" applyNumberFormat="1" applyFont="1" applyBorder="1" applyAlignment="1">
      <alignment wrapText="1"/>
    </xf>
    <xf numFmtId="167" fontId="5" fillId="0" borderId="5" xfId="0" applyNumberFormat="1" applyFont="1" applyFill="1" applyBorder="1" applyAlignment="1">
      <alignment wrapText="1"/>
    </xf>
    <xf numFmtId="37" fontId="57" fillId="0" borderId="26" xfId="360" applyNumberFormat="1" applyFont="1" applyFill="1" applyBorder="1" applyAlignment="1">
      <alignment horizontal="left" vertical="center"/>
    </xf>
    <xf numFmtId="184" fontId="55" fillId="0" borderId="0" xfId="360" applyNumberFormat="1" applyFont="1" applyFill="1" applyBorder="1" applyAlignment="1">
      <alignment horizontal="right" vertical="center"/>
    </xf>
    <xf numFmtId="165" fontId="84" fillId="0" borderId="1" xfId="361" applyNumberFormat="1" applyFont="1" applyFill="1" applyBorder="1" applyAlignment="1"/>
    <xf numFmtId="165" fontId="84" fillId="0" borderId="0" xfId="361" applyNumberFormat="1" applyFont="1" applyFill="1" applyBorder="1" applyAlignment="1"/>
    <xf numFmtId="167" fontId="4" fillId="0" borderId="26" xfId="0" applyNumberFormat="1" applyFont="1" applyFill="1" applyBorder="1" applyAlignment="1"/>
    <xf numFmtId="167" fontId="5" fillId="0" borderId="26" xfId="0" applyNumberFormat="1" applyFont="1" applyFill="1" applyBorder="1" applyAlignment="1"/>
    <xf numFmtId="0" fontId="5" fillId="0" borderId="1" xfId="0" applyFont="1" applyBorder="1" applyAlignment="1"/>
    <xf numFmtId="167" fontId="4" fillId="0" borderId="19" xfId="361" applyNumberFormat="1" applyFont="1" applyFill="1" applyBorder="1" applyAlignment="1">
      <alignment horizontal="right"/>
    </xf>
    <xf numFmtId="0" fontId="6" fillId="0" borderId="0" xfId="361" applyFont="1" applyFill="1" applyAlignment="1">
      <alignment vertical="center" wrapText="1"/>
    </xf>
    <xf numFmtId="0" fontId="7" fillId="0" borderId="0" xfId="361" applyFont="1" applyBorder="1" applyAlignment="1">
      <alignment horizontal="left" wrapText="1"/>
    </xf>
    <xf numFmtId="175" fontId="11" fillId="0" borderId="6" xfId="282" applyNumberFormat="1" applyFont="1" applyFill="1" applyBorder="1" applyAlignment="1">
      <alignment vertical="top" wrapText="1"/>
    </xf>
    <xf numFmtId="0" fontId="0" fillId="0" borderId="0" xfId="0" applyAlignment="1">
      <alignment vertical="top" wrapText="1"/>
    </xf>
    <xf numFmtId="171" fontId="57" fillId="0" borderId="26" xfId="640" applyNumberFormat="1" applyFont="1" applyFill="1" applyBorder="1" applyAlignment="1">
      <alignment horizontal="right" vertical="center"/>
    </xf>
    <xf numFmtId="171" fontId="55" fillId="0" borderId="26" xfId="640" applyNumberFormat="1" applyFont="1" applyFill="1" applyBorder="1" applyAlignment="1">
      <alignment horizontal="right" vertical="center"/>
    </xf>
    <xf numFmtId="44" fontId="57" fillId="0" borderId="26" xfId="640" applyNumberFormat="1" applyFont="1" applyFill="1" applyBorder="1" applyAlignment="1">
      <alignment horizontal="right" vertical="center"/>
    </xf>
    <xf numFmtId="44" fontId="55" fillId="0" borderId="26" xfId="640" applyNumberFormat="1" applyFont="1" applyFill="1" applyBorder="1" applyAlignment="1">
      <alignment horizontal="right" vertical="center"/>
    </xf>
    <xf numFmtId="171" fontId="55" fillId="0" borderId="26" xfId="640" applyNumberFormat="1" applyFont="1" applyFill="1" applyBorder="1" applyAlignment="1">
      <alignment horizontal="right" indent="1"/>
    </xf>
    <xf numFmtId="180" fontId="63" fillId="0" borderId="28" xfId="363" quotePrefix="1" applyNumberFormat="1" applyFont="1" applyFill="1" applyBorder="1" applyAlignment="1">
      <alignment horizontal="right" vertical="center" wrapText="1"/>
    </xf>
    <xf numFmtId="167" fontId="4" fillId="0" borderId="26" xfId="0" applyNumberFormat="1" applyFont="1" applyFill="1" applyBorder="1" applyAlignment="1">
      <alignment horizontal="left" wrapText="1" indent="1"/>
    </xf>
    <xf numFmtId="0" fontId="73" fillId="0" borderId="0" xfId="0" applyFont="1" applyBorder="1" applyAlignment="1">
      <alignment vertical="center" wrapText="1"/>
    </xf>
    <xf numFmtId="37" fontId="63" fillId="0" borderId="0" xfId="363" quotePrefix="1" applyNumberFormat="1" applyFont="1" applyFill="1" applyAlignment="1">
      <alignment vertical="top" wrapText="1"/>
    </xf>
    <xf numFmtId="0" fontId="55" fillId="0" borderId="5" xfId="639" quotePrefix="1" applyNumberFormat="1" applyFont="1" applyFill="1" applyBorder="1" applyAlignment="1">
      <alignment horizontal="right" wrapText="1"/>
    </xf>
    <xf numFmtId="0" fontId="55" fillId="0" borderId="0" xfId="360" applyNumberFormat="1" applyFont="1" applyFill="1" applyBorder="1" applyAlignment="1">
      <alignment horizontal="left" vertical="top"/>
    </xf>
    <xf numFmtId="37" fontId="55" fillId="0" borderId="6" xfId="360" applyNumberFormat="1" applyFont="1" applyFill="1" applyBorder="1" applyAlignment="1">
      <alignment horizontal="left" vertical="center"/>
    </xf>
    <xf numFmtId="37" fontId="57" fillId="0" borderId="6" xfId="360" applyNumberFormat="1" applyFont="1" applyFill="1" applyBorder="1" applyAlignment="1">
      <alignment horizontal="left" vertical="center"/>
    </xf>
    <xf numFmtId="37" fontId="11" fillId="0" borderId="6" xfId="363" applyNumberFormat="1" applyFont="1" applyFill="1" applyBorder="1" applyAlignment="1">
      <alignment horizontal="left" vertical="top" wrapText="1" shrinkToFit="1"/>
    </xf>
    <xf numFmtId="37" fontId="11" fillId="0" borderId="0" xfId="363" applyNumberFormat="1" applyFont="1" applyFill="1" applyAlignment="1">
      <alignment horizontal="left" wrapText="1"/>
    </xf>
    <xf numFmtId="37" fontId="11" fillId="0" borderId="0" xfId="363" applyNumberFormat="1" applyFont="1" applyFill="1" applyAlignment="1" applyProtection="1">
      <alignment horizontal="left" vertical="top" wrapText="1"/>
      <protection locked="0"/>
    </xf>
    <xf numFmtId="37" fontId="11" fillId="0" borderId="0" xfId="363" applyNumberFormat="1" applyFont="1" applyFill="1" applyBorder="1" applyAlignment="1">
      <alignment horizontal="left" wrapText="1" shrinkToFit="1"/>
    </xf>
    <xf numFmtId="37" fontId="61" fillId="0" borderId="0" xfId="363" applyNumberFormat="1" applyFont="1" applyFill="1" applyAlignment="1">
      <alignment horizontal="left" wrapText="1"/>
    </xf>
    <xf numFmtId="37" fontId="11" fillId="0" borderId="6" xfId="363" applyNumberFormat="1" applyFont="1" applyFill="1" applyBorder="1" applyAlignment="1">
      <alignment horizontal="left" wrapText="1"/>
    </xf>
    <xf numFmtId="37" fontId="55" fillId="0" borderId="0" xfId="360" applyNumberFormat="1" applyFont="1" applyFill="1" applyBorder="1" applyAlignment="1">
      <alignment horizontal="left"/>
    </xf>
    <xf numFmtId="37" fontId="57" fillId="0" borderId="0" xfId="360" applyNumberFormat="1" applyFont="1" applyFill="1" applyAlignment="1">
      <alignment horizontal="left"/>
    </xf>
    <xf numFmtId="177" fontId="57" fillId="0" borderId="28" xfId="360" applyNumberFormat="1" applyFont="1" applyFill="1" applyBorder="1" applyAlignment="1">
      <alignment horizontal="left"/>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177" fontId="57" fillId="0" borderId="2" xfId="360" applyFont="1" applyFill="1" applyBorder="1" applyAlignment="1">
      <alignment horizontal="left"/>
    </xf>
    <xf numFmtId="37" fontId="63" fillId="0" borderId="0" xfId="363" quotePrefix="1" applyNumberFormat="1" applyFont="1" applyFill="1" applyAlignment="1">
      <alignment horizontal="left" wrapText="1"/>
    </xf>
    <xf numFmtId="37" fontId="11" fillId="0" borderId="0" xfId="363" applyNumberFormat="1" applyFont="1" applyFill="1" applyBorder="1" applyAlignment="1">
      <alignment horizontal="left" vertical="top" wrapText="1" shrinkToFit="1"/>
    </xf>
    <xf numFmtId="177" fontId="11" fillId="0" borderId="6" xfId="360" applyFont="1" applyFill="1" applyBorder="1" applyAlignment="1">
      <alignment horizontal="left" vertical="top" wrapText="1"/>
    </xf>
    <xf numFmtId="0" fontId="59" fillId="0" borderId="1" xfId="0" applyFont="1" applyBorder="1" applyAlignment="1">
      <alignment horizontal="left" wrapText="1"/>
    </xf>
    <xf numFmtId="0" fontId="4" fillId="0" borderId="0" xfId="0" applyFont="1" applyBorder="1" applyAlignment="1">
      <alignment horizontal="left" vertical="center" wrapText="1"/>
    </xf>
    <xf numFmtId="0" fontId="5" fillId="0" borderId="0" xfId="0" applyFont="1" applyBorder="1" applyAlignment="1">
      <alignment horizontal="left" wrapText="1"/>
    </xf>
    <xf numFmtId="0" fontId="59" fillId="0" borderId="0" xfId="0" applyFont="1" applyBorder="1" applyAlignment="1">
      <alignment horizontal="left" wrapText="1"/>
    </xf>
    <xf numFmtId="0" fontId="58" fillId="0" borderId="0" xfId="0" applyFont="1" applyBorder="1" applyAlignment="1">
      <alignment horizontal="left" wrapText="1"/>
    </xf>
    <xf numFmtId="0" fontId="6" fillId="0" borderId="0" xfId="0" applyFont="1" applyAlignment="1">
      <alignment wrapText="1"/>
    </xf>
    <xf numFmtId="0" fontId="6" fillId="0" borderId="0" xfId="0" applyFont="1" applyBorder="1" applyAlignment="1">
      <alignment horizontal="left" vertical="top" wrapText="1"/>
    </xf>
    <xf numFmtId="0" fontId="5" fillId="0" borderId="1" xfId="0" applyFont="1" applyBorder="1" applyAlignment="1">
      <alignment horizontal="left" vertical="center" wrapText="1"/>
    </xf>
    <xf numFmtId="0" fontId="4" fillId="0" borderId="26" xfId="0" applyFont="1" applyBorder="1" applyAlignment="1">
      <alignment horizontal="left" vertical="center" wrapText="1"/>
    </xf>
    <xf numFmtId="0" fontId="58" fillId="0" borderId="19" xfId="0" applyFont="1" applyBorder="1" applyAlignment="1">
      <alignment horizontal="left" wrapText="1"/>
    </xf>
    <xf numFmtId="0" fontId="59" fillId="0" borderId="3" xfId="0" applyFont="1" applyBorder="1" applyAlignment="1">
      <alignment horizontal="left" wrapText="1"/>
    </xf>
    <xf numFmtId="0" fontId="58" fillId="0" borderId="3" xfId="0" applyFont="1" applyBorder="1" applyAlignment="1">
      <alignment horizontal="left" wrapText="1"/>
    </xf>
    <xf numFmtId="0" fontId="59" fillId="0" borderId="0" xfId="0" applyFont="1" applyAlignment="1">
      <alignment horizontal="left" wrapText="1"/>
    </xf>
    <xf numFmtId="0" fontId="5" fillId="0" borderId="0" xfId="0" applyFont="1" applyAlignment="1">
      <alignment horizontal="left" wrapText="1"/>
    </xf>
    <xf numFmtId="0" fontId="4" fillId="0" borderId="3" xfId="361" applyFont="1" applyBorder="1" applyAlignment="1">
      <alignment horizontal="left" vertical="center" wrapText="1"/>
    </xf>
    <xf numFmtId="0" fontId="4" fillId="0" borderId="0" xfId="361" applyFont="1" applyAlignment="1">
      <alignment horizontal="left"/>
    </xf>
    <xf numFmtId="0" fontId="5" fillId="0" borderId="0" xfId="361" applyFont="1" applyAlignment="1">
      <alignment horizontal="left"/>
    </xf>
    <xf numFmtId="0" fontId="4" fillId="0" borderId="2" xfId="361" applyFont="1" applyBorder="1" applyAlignment="1">
      <alignment horizontal="left" vertical="center" wrapText="1"/>
    </xf>
    <xf numFmtId="0" fontId="6" fillId="0" borderId="0" xfId="361" applyFont="1" applyAlignment="1">
      <alignment horizontal="left" vertical="top" wrapText="1"/>
    </xf>
    <xf numFmtId="0" fontId="4" fillId="0" borderId="26" xfId="361" applyFont="1" applyBorder="1" applyAlignment="1">
      <alignment horizontal="left" vertical="center" wrapText="1"/>
    </xf>
    <xf numFmtId="0" fontId="4" fillId="0" borderId="19" xfId="361" applyFont="1" applyBorder="1" applyAlignment="1">
      <alignment horizontal="left" vertical="center" wrapText="1"/>
    </xf>
    <xf numFmtId="0" fontId="5" fillId="0" borderId="6" xfId="361" applyFont="1" applyBorder="1" applyAlignment="1">
      <alignment horizontal="left" vertical="center" wrapText="1"/>
    </xf>
    <xf numFmtId="0" fontId="6" fillId="0" borderId="0" xfId="361" applyFont="1" applyFill="1" applyAlignment="1">
      <alignment horizontal="left" vertical="top" wrapText="1"/>
    </xf>
    <xf numFmtId="0" fontId="4" fillId="0" borderId="0" xfId="361" applyFont="1" applyBorder="1" applyAlignment="1">
      <alignment horizontal="left" vertical="center" wrapText="1"/>
    </xf>
    <xf numFmtId="0" fontId="58" fillId="0" borderId="0" xfId="0" applyFont="1" applyAlignment="1">
      <alignment wrapText="1"/>
    </xf>
    <xf numFmtId="0" fontId="59" fillId="0" borderId="0" xfId="0" applyFont="1" applyAlignment="1">
      <alignment wrapText="1"/>
    </xf>
    <xf numFmtId="0" fontId="7" fillId="0" borderId="0" xfId="0" applyFont="1" applyFill="1" applyBorder="1" applyAlignment="1">
      <alignment horizontal="left" vertical="center" wrapText="1"/>
    </xf>
    <xf numFmtId="0" fontId="79" fillId="0" borderId="13" xfId="361" applyFont="1" applyBorder="1" applyAlignment="1">
      <alignment horizontal="center" wrapText="1"/>
    </xf>
    <xf numFmtId="0" fontId="79" fillId="0" borderId="0" xfId="361" applyFont="1" applyAlignment="1">
      <alignment wrapText="1"/>
    </xf>
    <xf numFmtId="0" fontId="7" fillId="0" borderId="0" xfId="361" applyFont="1" applyAlignment="1">
      <alignment wrapText="1"/>
    </xf>
    <xf numFmtId="0" fontId="79" fillId="0" borderId="1" xfId="361" applyFont="1" applyBorder="1" applyAlignment="1">
      <alignment horizontal="center" wrapText="1"/>
    </xf>
    <xf numFmtId="0" fontId="7" fillId="0" borderId="0" xfId="361" applyFont="1" applyBorder="1" applyAlignment="1">
      <alignment horizontal="left" wrapText="1"/>
    </xf>
    <xf numFmtId="0" fontId="79" fillId="0" borderId="1" xfId="361" applyFont="1" applyBorder="1" applyAlignment="1">
      <alignment horizontal="right" wrapText="1"/>
    </xf>
    <xf numFmtId="0" fontId="79" fillId="0" borderId="2" xfId="361" applyFont="1" applyBorder="1" applyAlignment="1">
      <alignment horizontal="right" wrapText="1"/>
    </xf>
    <xf numFmtId="0" fontId="79" fillId="0" borderId="13" xfId="361" applyFont="1" applyBorder="1" applyAlignment="1">
      <alignment horizontal="right" wrapText="1"/>
    </xf>
    <xf numFmtId="0" fontId="7" fillId="0" borderId="0" xfId="0" applyFont="1" applyFill="1" applyBorder="1" applyAlignment="1">
      <alignment horizontal="left" vertical="top" wrapText="1"/>
    </xf>
    <xf numFmtId="175" fontId="11" fillId="0" borderId="0" xfId="282" quotePrefix="1" applyNumberFormat="1" applyFont="1" applyFill="1" applyAlignment="1">
      <alignment horizontal="left" vertical="top" wrapText="1"/>
    </xf>
    <xf numFmtId="0" fontId="4" fillId="0" borderId="0" xfId="361" applyFont="1" applyAlignment="1">
      <alignment wrapText="1"/>
    </xf>
    <xf numFmtId="0" fontId="5" fillId="0" borderId="0" xfId="361" applyFont="1" applyAlignment="1">
      <alignment wrapText="1"/>
    </xf>
  </cellXfs>
  <cellStyles count="641">
    <cellStyle name="_Exec Summary FINAL" xfId="2"/>
    <cellStyle name="_Exec Summary FINAL 2" xfId="195"/>
    <cellStyle name="_Exec Summary FINAL 3" xfId="334"/>
    <cellStyle name="20 % - Accent1" xfId="3"/>
    <cellStyle name="20 % - Accent1 2" xfId="333"/>
    <cellStyle name="20 % - Accent2" xfId="4"/>
    <cellStyle name="20 % - Accent2 2" xfId="332"/>
    <cellStyle name="20 % - Accent3" xfId="5"/>
    <cellStyle name="20 % - Accent3 2" xfId="210"/>
    <cellStyle name="20 % - Accent4" xfId="6"/>
    <cellStyle name="20 % - Accent4 2" xfId="211"/>
    <cellStyle name="20 % - Accent5" xfId="7"/>
    <cellStyle name="20 % - Accent5 2" xfId="212"/>
    <cellStyle name="20 % - Accent6" xfId="8"/>
    <cellStyle name="20 % - Accent6 2" xfId="213"/>
    <cellStyle name="20% - Accent1 2" xfId="214"/>
    <cellStyle name="20% - Accent1 3" xfId="9"/>
    <cellStyle name="20% - Accent2 2" xfId="215"/>
    <cellStyle name="20% - Accent2 3" xfId="10"/>
    <cellStyle name="20% - Accent3 2" xfId="216"/>
    <cellStyle name="20% - Accent3 3" xfId="11"/>
    <cellStyle name="20% - Accent4 2" xfId="217"/>
    <cellStyle name="20% - Accent4 3" xfId="12"/>
    <cellStyle name="20% - Accent5 2" xfId="218"/>
    <cellStyle name="20% - Accent5 3" xfId="13"/>
    <cellStyle name="20% - Accent6 2" xfId="219"/>
    <cellStyle name="20% - Accent6 3" xfId="14"/>
    <cellStyle name="40 % - Accent1" xfId="15"/>
    <cellStyle name="40 % - Accent1 2" xfId="220"/>
    <cellStyle name="40 % - Accent2" xfId="16"/>
    <cellStyle name="40 % - Accent2 2" xfId="221"/>
    <cellStyle name="40 % - Accent3" xfId="17"/>
    <cellStyle name="40 % - Accent3 2" xfId="222"/>
    <cellStyle name="40 % - Accent4" xfId="18"/>
    <cellStyle name="40 % - Accent4 2" xfId="223"/>
    <cellStyle name="40 % - Accent5" xfId="19"/>
    <cellStyle name="40 % - Accent5 2" xfId="224"/>
    <cellStyle name="40 % - Accent6" xfId="20"/>
    <cellStyle name="40 % - Accent6 2" xfId="225"/>
    <cellStyle name="40% - Accent1 2" xfId="226"/>
    <cellStyle name="40% - Accent1 3" xfId="21"/>
    <cellStyle name="40% - Accent2 2" xfId="227"/>
    <cellStyle name="40% - Accent2 3" xfId="22"/>
    <cellStyle name="40% - Accent3 2" xfId="228"/>
    <cellStyle name="40% - Accent3 3" xfId="23"/>
    <cellStyle name="40% - Accent4 2" xfId="229"/>
    <cellStyle name="40% - Accent4 3" xfId="24"/>
    <cellStyle name="40% - Accent5 2" xfId="230"/>
    <cellStyle name="40% - Accent5 3" xfId="25"/>
    <cellStyle name="40% - Accent6 2" xfId="231"/>
    <cellStyle name="40% - Accent6 3" xfId="26"/>
    <cellStyle name="60 % - Accent1" xfId="27"/>
    <cellStyle name="60 % - Accent1 2" xfId="232"/>
    <cellStyle name="60 % - Accent2" xfId="28"/>
    <cellStyle name="60 % - Accent2 2" xfId="233"/>
    <cellStyle name="60 % - Accent3" xfId="29"/>
    <cellStyle name="60 % - Accent3 2" xfId="234"/>
    <cellStyle name="60 % - Accent4" xfId="30"/>
    <cellStyle name="60 % - Accent4 2" xfId="235"/>
    <cellStyle name="60 % - Accent5" xfId="31"/>
    <cellStyle name="60 % - Accent5 2" xfId="236"/>
    <cellStyle name="60 % - Accent6" xfId="32"/>
    <cellStyle name="60 % - Accent6 2" xfId="237"/>
    <cellStyle name="60% - Accent1 2" xfId="238"/>
    <cellStyle name="60% - Accent1 3" xfId="33"/>
    <cellStyle name="60% - Accent2 2" xfId="239"/>
    <cellStyle name="60% - Accent2 3" xfId="34"/>
    <cellStyle name="60% - Accent3 2" xfId="240"/>
    <cellStyle name="60% - Accent3 3" xfId="35"/>
    <cellStyle name="60% - Accent4 2" xfId="241"/>
    <cellStyle name="60% - Accent4 3" xfId="36"/>
    <cellStyle name="60% - Accent5 2" xfId="242"/>
    <cellStyle name="60% - Accent5 3" xfId="37"/>
    <cellStyle name="60% - Accent6 2" xfId="243"/>
    <cellStyle name="60% - Accent6 3" xfId="38"/>
    <cellStyle name="Accent1 2" xfId="244"/>
    <cellStyle name="Accent1 3" xfId="39"/>
    <cellStyle name="Accent2 2" xfId="245"/>
    <cellStyle name="Accent2 3" xfId="40"/>
    <cellStyle name="Accent3 2" xfId="246"/>
    <cellStyle name="Accent3 3" xfId="41"/>
    <cellStyle name="Accent4 2" xfId="247"/>
    <cellStyle name="Accent4 3" xfId="42"/>
    <cellStyle name="Accent5 2" xfId="248"/>
    <cellStyle name="Accent5 3" xfId="43"/>
    <cellStyle name="Accent6 2" xfId="249"/>
    <cellStyle name="Accent6 3" xfId="44"/>
    <cellStyle name="Avertissement" xfId="45"/>
    <cellStyle name="Avertissement 2" xfId="250"/>
    <cellStyle name="Bad 2" xfId="251"/>
    <cellStyle name="Bad 3" xfId="46"/>
    <cellStyle name="BASE" xfId="47"/>
    <cellStyle name="Besuchter Hyperlink" xfId="48"/>
    <cellStyle name="Besuchter Hyperlink 2" xfId="252"/>
    <cellStyle name="Besuchtɥr Hyperlink" xfId="49"/>
    <cellStyle name="Besuchtɥr Hyperlink 2" xfId="253"/>
    <cellStyle name="Calcul" xfId="50"/>
    <cellStyle name="Calcul 2" xfId="254"/>
    <cellStyle name="Calculation 2" xfId="255"/>
    <cellStyle name="Calculation 3" xfId="51"/>
    <cellStyle name="čárky [0]_06-ORDER-Hradec" xfId="52"/>
    <cellStyle name="čárky_06-ORDER-Hradec" xfId="53"/>
    <cellStyle name="Cellule liée" xfId="54"/>
    <cellStyle name="Cellule liée 2" xfId="256"/>
    <cellStyle name="Check Cell 2" xfId="257"/>
    <cellStyle name="Check Cell 3" xfId="55"/>
    <cellStyle name="Comma" xfId="639" builtinId="3"/>
    <cellStyle name="Comma  - Style1" xfId="56"/>
    <cellStyle name="Comma  - Style2" xfId="57"/>
    <cellStyle name="Comma  - Style3" xfId="58"/>
    <cellStyle name="Comma  - Style4" xfId="59"/>
    <cellStyle name="Comma  - Style5" xfId="60"/>
    <cellStyle name="Comma  - Style6" xfId="61"/>
    <cellStyle name="Comma  - Style7" xfId="62"/>
    <cellStyle name="Comma  - Style8" xfId="63"/>
    <cellStyle name="Comma 10" xfId="488"/>
    <cellStyle name="Comma 11" xfId="452"/>
    <cellStyle name="Comma 12" xfId="482"/>
    <cellStyle name="Comma 13" xfId="446"/>
    <cellStyle name="Comma 14" xfId="483"/>
    <cellStyle name="Comma 15" xfId="445"/>
    <cellStyle name="Comma 16" xfId="484"/>
    <cellStyle name="Comma 17" xfId="443"/>
    <cellStyle name="Comma 18" xfId="481"/>
    <cellStyle name="Comma 19" xfId="442"/>
    <cellStyle name="Comma 2" xfId="478"/>
    <cellStyle name="Comma 20" xfId="479"/>
    <cellStyle name="Comma 21" xfId="441"/>
    <cellStyle name="Comma 22" xfId="480"/>
    <cellStyle name="Comma 23" xfId="414"/>
    <cellStyle name="Comma 24" xfId="477"/>
    <cellStyle name="Comma 25" xfId="415"/>
    <cellStyle name="Comma 26" xfId="472"/>
    <cellStyle name="Comma 27" xfId="514"/>
    <cellStyle name="Comma 28" xfId="473"/>
    <cellStyle name="Comma 29" xfId="516"/>
    <cellStyle name="Comma 3" xfId="451"/>
    <cellStyle name="Comma 30" xfId="474"/>
    <cellStyle name="Comma 31" xfId="517"/>
    <cellStyle name="Comma 32" xfId="475"/>
    <cellStyle name="Comma 33" xfId="518"/>
    <cellStyle name="Comma 34" xfId="476"/>
    <cellStyle name="Comma 35" xfId="519"/>
    <cellStyle name="Comma 36" xfId="454"/>
    <cellStyle name="Comma 37" xfId="546"/>
    <cellStyle name="Comma 38" xfId="455"/>
    <cellStyle name="Comma 39" xfId="547"/>
    <cellStyle name="Comma 4" xfId="486"/>
    <cellStyle name="Comma 40" xfId="456"/>
    <cellStyle name="Comma 41" xfId="548"/>
    <cellStyle name="Comma 42" xfId="457"/>
    <cellStyle name="Comma 43" xfId="549"/>
    <cellStyle name="Comma 44" xfId="458"/>
    <cellStyle name="Comma 45" xfId="550"/>
    <cellStyle name="Comma 46" xfId="459"/>
    <cellStyle name="Comma 47" xfId="551"/>
    <cellStyle name="Comma 48" xfId="460"/>
    <cellStyle name="Comma 49" xfId="543"/>
    <cellStyle name="Comma 5" xfId="450"/>
    <cellStyle name="Comma 50" xfId="463"/>
    <cellStyle name="Comma 51" xfId="544"/>
    <cellStyle name="Comma 52" xfId="464"/>
    <cellStyle name="Comma 53" xfId="542"/>
    <cellStyle name="Comma 54" xfId="465"/>
    <cellStyle name="Comma 55" xfId="545"/>
    <cellStyle name="Comma 56" xfId="466"/>
    <cellStyle name="Comma 57" xfId="552"/>
    <cellStyle name="Comma 58" xfId="467"/>
    <cellStyle name="Comma 59" xfId="553"/>
    <cellStyle name="Comma 6" xfId="487"/>
    <cellStyle name="Comma 60" xfId="462"/>
    <cellStyle name="Comma 61" xfId="555"/>
    <cellStyle name="Comma 62" xfId="461"/>
    <cellStyle name="Comma 63" xfId="554"/>
    <cellStyle name="Comma 64" xfId="468"/>
    <cellStyle name="Comma 65" xfId="556"/>
    <cellStyle name="Comma 66" xfId="448"/>
    <cellStyle name="Comma 7" xfId="449"/>
    <cellStyle name="Comma 8" xfId="485"/>
    <cellStyle name="Comma 9" xfId="453"/>
    <cellStyle name="Commentaire" xfId="64"/>
    <cellStyle name="Commentaire 2" xfId="196"/>
    <cellStyle name="Commentaire 2 2" xfId="399"/>
    <cellStyle name="Commentaire 3" xfId="258"/>
    <cellStyle name="Commentaire 3 2" xfId="417"/>
    <cellStyle name="Commentaire 4" xfId="374"/>
    <cellStyle name="Con. Firm" xfId="65"/>
    <cellStyle name="Con. Firm 2" xfId="66"/>
    <cellStyle name="Con. Firm 2 2" xfId="260"/>
    <cellStyle name="Con. Firm 3" xfId="67"/>
    <cellStyle name="Con. Firm 3 2" xfId="261"/>
    <cellStyle name="Con. Firm 4" xfId="259"/>
    <cellStyle name="Con. Firm 5" xfId="471"/>
    <cellStyle name="Con. Firm_#49 103-RA-0312-BA 0000M1001" xfId="68"/>
    <cellStyle name="Currefcy" xfId="69"/>
    <cellStyle name="Currefcy 2" xfId="366"/>
    <cellStyle name="Currency" xfId="640" builtinId="4"/>
    <cellStyle name="Dezimal [0]_ANLAG_SP" xfId="70"/>
    <cellStyle name="Dezimal_35" xfId="71"/>
    <cellStyle name="E&amp;Y House" xfId="72"/>
    <cellStyle name="E&amp;Y House 2" xfId="262"/>
    <cellStyle name="Entrée" xfId="73"/>
    <cellStyle name="Entrée 2" xfId="263"/>
    <cellStyle name="Euro" xfId="74"/>
    <cellStyle name="Euro 2" xfId="367"/>
    <cellStyle name="Explanatory Text 2" xfId="264"/>
    <cellStyle name="Explanatory Text 3" xfId="75"/>
    <cellStyle name="EY House" xfId="76"/>
    <cellStyle name="EY House 2" xfId="265"/>
    <cellStyle name="Good 2" xfId="266"/>
    <cellStyle name="Good 3" xfId="77"/>
    <cellStyle name="Header1" xfId="78"/>
    <cellStyle name="Header1 2" xfId="267"/>
    <cellStyle name="Header2" xfId="79"/>
    <cellStyle name="Header2 2" xfId="268"/>
    <cellStyle name="Heading 1 2" xfId="269"/>
    <cellStyle name="Heading 1 3" xfId="80"/>
    <cellStyle name="Heading 2 2" xfId="270"/>
    <cellStyle name="Heading 2 3" xfId="81"/>
    <cellStyle name="Heading 3 2" xfId="271"/>
    <cellStyle name="Heading 3 3" xfId="82"/>
    <cellStyle name="Heading 4 2" xfId="272"/>
    <cellStyle name="Heading 4 3" xfId="83"/>
    <cellStyle name="Hyperlink 2" xfId="359"/>
    <cellStyle name="Input 2" xfId="273"/>
    <cellStyle name="Input 3" xfId="84"/>
    <cellStyle name="Insatisfaisant" xfId="85"/>
    <cellStyle name="Insatisfaisant 2" xfId="274"/>
    <cellStyle name="Insatisfaisant 3" xfId="368"/>
    <cellStyle name="Komma [0]_CM_DATA_TRAXIS" xfId="86"/>
    <cellStyle name="Komma_CM_DATA_TRAXIS" xfId="87"/>
    <cellStyle name="Linked Cell 2" xfId="275"/>
    <cellStyle name="Linked Cell 3" xfId="88"/>
    <cellStyle name="měny_06-ORDER-Hradec" xfId="89"/>
    <cellStyle name="Milliers 10" xfId="627"/>
    <cellStyle name="Milliers 11" xfId="623"/>
    <cellStyle name="Milliers 12" xfId="621"/>
    <cellStyle name="Milliers 13" xfId="624"/>
    <cellStyle name="Milliers 14" xfId="615"/>
    <cellStyle name="Milliers 2" xfId="609"/>
    <cellStyle name="Milliers 3" xfId="616"/>
    <cellStyle name="Milliers 4" xfId="612"/>
    <cellStyle name="Milliers 5" xfId="622"/>
    <cellStyle name="Milliers 6" xfId="613"/>
    <cellStyle name="Milliers 7" xfId="628"/>
    <cellStyle name="Milliers 8" xfId="626"/>
    <cellStyle name="Milliers 9" xfId="629"/>
    <cellStyle name="monthly" xfId="90"/>
    <cellStyle name="monthly 2" xfId="369"/>
    <cellStyle name="Neutral 2" xfId="276"/>
    <cellStyle name="Neutral 3" xfId="91"/>
    <cellStyle name="Neutre" xfId="92"/>
    <cellStyle name="Neutre 2" xfId="277"/>
    <cellStyle name="Neutre 3" xfId="370"/>
    <cellStyle name="Normal" xfId="0" builtinId="0"/>
    <cellStyle name="Normal - Style1" xfId="93"/>
    <cellStyle name="Normal 10" xfId="208"/>
    <cellStyle name="Normal 10 2" xfId="411"/>
    <cellStyle name="Normal 100" xfId="469"/>
    <cellStyle name="Normal 101" xfId="586"/>
    <cellStyle name="Normal 102" xfId="593"/>
    <cellStyle name="Normal 103" xfId="591"/>
    <cellStyle name="Normal 104" xfId="589"/>
    <cellStyle name="Normal 105" xfId="588"/>
    <cellStyle name="Normal 106" xfId="587"/>
    <cellStyle name="Normal 107" xfId="590"/>
    <cellStyle name="Normal 108" xfId="614"/>
    <cellStyle name="Normal 109" xfId="608"/>
    <cellStyle name="Normal 11" xfId="203"/>
    <cellStyle name="Normal 11 2" xfId="406"/>
    <cellStyle name="Normal 110" xfId="618"/>
    <cellStyle name="Normal 111" xfId="625"/>
    <cellStyle name="Normal 112" xfId="610"/>
    <cellStyle name="Normal 113" xfId="617"/>
    <cellStyle name="Normal 114" xfId="630"/>
    <cellStyle name="Normal 115" xfId="611"/>
    <cellStyle name="Normal 116" xfId="631"/>
    <cellStyle name="Normal 117" xfId="632"/>
    <cellStyle name="Normal 118" xfId="633"/>
    <cellStyle name="Normal 119" xfId="634"/>
    <cellStyle name="Normal 12" xfId="207"/>
    <cellStyle name="Normal 12 2" xfId="410"/>
    <cellStyle name="Normal 120" xfId="635"/>
    <cellStyle name="Normal 121" xfId="636"/>
    <cellStyle name="Normal 122" xfId="365"/>
    <cellStyle name="Normal 123" xfId="440"/>
    <cellStyle name="Normal 124" xfId="637"/>
    <cellStyle name="Normal 13" xfId="204"/>
    <cellStyle name="Normal 13 2" xfId="407"/>
    <cellStyle name="Normal 14" xfId="206"/>
    <cellStyle name="Normal 14 2" xfId="409"/>
    <cellStyle name="Normal 15" xfId="205"/>
    <cellStyle name="Normal 15 2" xfId="408"/>
    <cellStyle name="Normal 16" xfId="209"/>
    <cellStyle name="Normal 16 2" xfId="412"/>
    <cellStyle name="Normal 17" xfId="331"/>
    <cellStyle name="Normal 17 2" xfId="438"/>
    <cellStyle name="Normal 18" xfId="335"/>
    <cellStyle name="Normal 18 2" xfId="439"/>
    <cellStyle name="Normal 19" xfId="330"/>
    <cellStyle name="Normal 19 2" xfId="437"/>
    <cellStyle name="Normal 2" xfId="94"/>
    <cellStyle name="Normal 2 2" xfId="278"/>
    <cellStyle name="Normal 2 3" xfId="353"/>
    <cellStyle name="Normal 2 3 2" xfId="606"/>
    <cellStyle name="Normal 20" xfId="338"/>
    <cellStyle name="Normal 20 2" xfId="490"/>
    <cellStyle name="Normal 21" xfId="339"/>
    <cellStyle name="Normal 21 2" xfId="491"/>
    <cellStyle name="Normal 22" xfId="340"/>
    <cellStyle name="Normal 22 2" xfId="492"/>
    <cellStyle name="Normal 23" xfId="341"/>
    <cellStyle name="Normal 23 2" xfId="493"/>
    <cellStyle name="Normal 24" xfId="337"/>
    <cellStyle name="Normal 24 2" xfId="594"/>
    <cellStyle name="Normal 24 3" xfId="489"/>
    <cellStyle name="Normal 25" xfId="342"/>
    <cellStyle name="Normal 25 2" xfId="595"/>
    <cellStyle name="Normal 25 3" xfId="494"/>
    <cellStyle name="Normal 26" xfId="343"/>
    <cellStyle name="Normal 26 2" xfId="596"/>
    <cellStyle name="Normal 26 3" xfId="495"/>
    <cellStyle name="Normal 27" xfId="344"/>
    <cellStyle name="Normal 27 2" xfId="597"/>
    <cellStyle name="Normal 27 3" xfId="496"/>
    <cellStyle name="Normal 28" xfId="345"/>
    <cellStyle name="Normal 28 2" xfId="598"/>
    <cellStyle name="Normal 28 3" xfId="497"/>
    <cellStyle name="Normal 29" xfId="346"/>
    <cellStyle name="Normal 29 2" xfId="599"/>
    <cellStyle name="Normal 29 3" xfId="498"/>
    <cellStyle name="Normal 3" xfId="95"/>
    <cellStyle name="Normal 3 2" xfId="197"/>
    <cellStyle name="Normal 3 2 2" xfId="400"/>
    <cellStyle name="Normal 3 3" xfId="279"/>
    <cellStyle name="Normal 3 3 2" xfId="418"/>
    <cellStyle name="Normal 3 4" xfId="371"/>
    <cellStyle name="Normal 30" xfId="347"/>
    <cellStyle name="Normal 30 2" xfId="600"/>
    <cellStyle name="Normal 30 3" xfId="499"/>
    <cellStyle name="Normal 31" xfId="348"/>
    <cellStyle name="Normal 31 2" xfId="601"/>
    <cellStyle name="Normal 31 3" xfId="500"/>
    <cellStyle name="Normal 32" xfId="349"/>
    <cellStyle name="Normal 32 2" xfId="602"/>
    <cellStyle name="Normal 32 3" xfId="501"/>
    <cellStyle name="Normal 33" xfId="307"/>
    <cellStyle name="Normal 33 2" xfId="592"/>
    <cellStyle name="Normal 33 3" xfId="433"/>
    <cellStyle name="Normal 34" xfId="350"/>
    <cellStyle name="Normal 34 2" xfId="603"/>
    <cellStyle name="Normal 34 3" xfId="502"/>
    <cellStyle name="Normal 35" xfId="351"/>
    <cellStyle name="Normal 35 2" xfId="604"/>
    <cellStyle name="Normal 35 3" xfId="503"/>
    <cellStyle name="Normal 36" xfId="352"/>
    <cellStyle name="Normal 36 2" xfId="362"/>
    <cellStyle name="Normal 36 2 2" xfId="619"/>
    <cellStyle name="Normal 36 2 3" xfId="605"/>
    <cellStyle name="Normal 36 3" xfId="620"/>
    <cellStyle name="Normal 36 4" xfId="504"/>
    <cellStyle name="Normal 37" xfId="1"/>
    <cellStyle name="Normal 37 2" xfId="416"/>
    <cellStyle name="Normal 38" xfId="356"/>
    <cellStyle name="Normal 38 2" xfId="508"/>
    <cellStyle name="Normal 39" xfId="357"/>
    <cellStyle name="Normal 39 2" xfId="510"/>
    <cellStyle name="Normal 4" xfId="96"/>
    <cellStyle name="Normal 4 2" xfId="198"/>
    <cellStyle name="Normal 4 2 2" xfId="401"/>
    <cellStyle name="Normal 4 3" xfId="280"/>
    <cellStyle name="Normal 4 3 2" xfId="419"/>
    <cellStyle name="Normal 4 4" xfId="372"/>
    <cellStyle name="Normal 40" xfId="358"/>
    <cellStyle name="Normal 40 2" xfId="511"/>
    <cellStyle name="Normal 41" xfId="361"/>
    <cellStyle name="Normal 41 2" xfId="512"/>
    <cellStyle name="Normal 42" xfId="507"/>
    <cellStyle name="Normal 43" xfId="509"/>
    <cellStyle name="Normal 44" xfId="513"/>
    <cellStyle name="Normal 45" xfId="515"/>
    <cellStyle name="Normal 46" xfId="506"/>
    <cellStyle name="Normal 47" xfId="520"/>
    <cellStyle name="Normal 48" xfId="522"/>
    <cellStyle name="Normal 49" xfId="523"/>
    <cellStyle name="Normal 5" xfId="97"/>
    <cellStyle name="Normal 5 2" xfId="199"/>
    <cellStyle name="Normal 5 2 2" xfId="402"/>
    <cellStyle name="Normal 5 3" xfId="281"/>
    <cellStyle name="Normal 5 3 2" xfId="420"/>
    <cellStyle name="Normal 5 4" xfId="373"/>
    <cellStyle name="Normal 50" xfId="525"/>
    <cellStyle name="Normal 51" xfId="526"/>
    <cellStyle name="Normal 52" xfId="524"/>
    <cellStyle name="Normal 53" xfId="527"/>
    <cellStyle name="Normal 54" xfId="521"/>
    <cellStyle name="Normal 55" xfId="528"/>
    <cellStyle name="Normal 56" xfId="529"/>
    <cellStyle name="Normal 57" xfId="530"/>
    <cellStyle name="Normal 58" xfId="531"/>
    <cellStyle name="Normal 59" xfId="532"/>
    <cellStyle name="Normal 6" xfId="194"/>
    <cellStyle name="Normal 6 2" xfId="398"/>
    <cellStyle name="Normal 60" xfId="505"/>
    <cellStyle name="Normal 61" xfId="533"/>
    <cellStyle name="Normal 62" xfId="534"/>
    <cellStyle name="Normal 63" xfId="535"/>
    <cellStyle name="Normal 64" xfId="536"/>
    <cellStyle name="Normal 65" xfId="537"/>
    <cellStyle name="Normal 66" xfId="538"/>
    <cellStyle name="Normal 67" xfId="539"/>
    <cellStyle name="Normal 68" xfId="540"/>
    <cellStyle name="Normal 69" xfId="541"/>
    <cellStyle name="Normal 7" xfId="200"/>
    <cellStyle name="Normal 7 2" xfId="403"/>
    <cellStyle name="Normal 70" xfId="470"/>
    <cellStyle name="Normal 71" xfId="557"/>
    <cellStyle name="Normal 72" xfId="558"/>
    <cellStyle name="Normal 73" xfId="559"/>
    <cellStyle name="Normal 74" xfId="560"/>
    <cellStyle name="Normal 75" xfId="561"/>
    <cellStyle name="Normal 76" xfId="562"/>
    <cellStyle name="Normal 77" xfId="563"/>
    <cellStyle name="Normal 78" xfId="564"/>
    <cellStyle name="Normal 79" xfId="566"/>
    <cellStyle name="Normal 8" xfId="201"/>
    <cellStyle name="Normal 8 2" xfId="404"/>
    <cellStyle name="Normal 80" xfId="567"/>
    <cellStyle name="Normal 81" xfId="568"/>
    <cellStyle name="Normal 82" xfId="569"/>
    <cellStyle name="Normal 83" xfId="565"/>
    <cellStyle name="Normal 84" xfId="570"/>
    <cellStyle name="Normal 85" xfId="571"/>
    <cellStyle name="Normal 86" xfId="572"/>
    <cellStyle name="Normal 87" xfId="573"/>
    <cellStyle name="Normal 88" xfId="574"/>
    <cellStyle name="Normal 89" xfId="575"/>
    <cellStyle name="Normal 9" xfId="202"/>
    <cellStyle name="Normal 9 2" xfId="405"/>
    <cellStyle name="Normal 90" xfId="576"/>
    <cellStyle name="Normal 91" xfId="577"/>
    <cellStyle name="Normal 92" xfId="579"/>
    <cellStyle name="Normal 93" xfId="580"/>
    <cellStyle name="Normal 94" xfId="578"/>
    <cellStyle name="Normal 95" xfId="581"/>
    <cellStyle name="Normal 96" xfId="582"/>
    <cellStyle name="Normal 97" xfId="583"/>
    <cellStyle name="Normal 98" xfId="584"/>
    <cellStyle name="Normal 99" xfId="585"/>
    <cellStyle name="Normal_Display" xfId="360"/>
    <cellStyle name="Normal_From Nat EF excel draft extrait clarity" xfId="363"/>
    <cellStyle name="Normal_From Nat EF excel draft extrait clarity 3" xfId="282"/>
    <cellStyle name="Normal_Historical Financial summary 5 years US$ Janv.05_From Nat EF excel draft extrait clarity" xfId="364"/>
    <cellStyle name="normální_06-ORDER-Hradec" xfId="98"/>
    <cellStyle name="Normalny_Line 25" xfId="99"/>
    <cellStyle name="Note 2" xfId="283"/>
    <cellStyle name="Note 2 2" xfId="421"/>
    <cellStyle name="Note 3" xfId="100"/>
    <cellStyle name="Output 2" xfId="284"/>
    <cellStyle name="Output 3" xfId="101"/>
    <cellStyle name="Percent [0%]" xfId="102"/>
    <cellStyle name="Percent [0.00%]" xfId="103"/>
    <cellStyle name="PSChar" xfId="104"/>
    <cellStyle name="PSChar 2" xfId="285"/>
    <cellStyle name="PSDate" xfId="105"/>
    <cellStyle name="PSDec" xfId="106"/>
    <cellStyle name="PSHeading" xfId="107"/>
    <cellStyle name="PSHeading 2" xfId="108"/>
    <cellStyle name="PSHeading 2 2" xfId="109"/>
    <cellStyle name="PSHeading 2 2 2" xfId="288"/>
    <cellStyle name="PSHeading 2 3" xfId="287"/>
    <cellStyle name="PSHeading 2_Flexjet sch.1" xfId="110"/>
    <cellStyle name="PSHeading 3" xfId="111"/>
    <cellStyle name="PSHeading 3 2" xfId="289"/>
    <cellStyle name="PSHeading 4" xfId="112"/>
    <cellStyle name="PSHeading 4 2" xfId="290"/>
    <cellStyle name="PSHeading 5" xfId="113"/>
    <cellStyle name="PSHeading 5 2" xfId="291"/>
    <cellStyle name="PSHeading 6" xfId="286"/>
    <cellStyle name="PSHeading_sch-14-All" xfId="114"/>
    <cellStyle name="PSInt" xfId="115"/>
    <cellStyle name="PSSpacer" xfId="116"/>
    <cellStyle name="PSSpacer 2" xfId="292"/>
    <cellStyle name="SAPBEXaggData" xfId="117"/>
    <cellStyle name="SAPBEXaggDataEmph" xfId="118"/>
    <cellStyle name="SAPBEXaggItem" xfId="119"/>
    <cellStyle name="SAPBEXaggItemX" xfId="120"/>
    <cellStyle name="SAPBEXaggItemX 2" xfId="293"/>
    <cellStyle name="SAPBEXchaText" xfId="121"/>
    <cellStyle name="SAPBEXexcBad7" xfId="122"/>
    <cellStyle name="SAPBEXexcBad8" xfId="123"/>
    <cellStyle name="SAPBEXexcBad9" xfId="124"/>
    <cellStyle name="SAPBEXexcCritical4" xfId="125"/>
    <cellStyle name="SAPBEXexcCritical5" xfId="126"/>
    <cellStyle name="SAPBEXexcCritical6" xfId="127"/>
    <cellStyle name="SAPBEXexcGood1" xfId="128"/>
    <cellStyle name="SAPBEXexcGood2" xfId="129"/>
    <cellStyle name="SAPBEXexcGood3" xfId="130"/>
    <cellStyle name="SAPBEXfilterDrill" xfId="131"/>
    <cellStyle name="SAPBEXfilterItem" xfId="132"/>
    <cellStyle name="SAPBEXfilterText" xfId="133"/>
    <cellStyle name="SAPBEXformats" xfId="134"/>
    <cellStyle name="SAPBEXheaderItem" xfId="135"/>
    <cellStyle name="SAPBEXheaderItem 2" xfId="136"/>
    <cellStyle name="SAPBEXheaderItem_#49 103-RA-0312-BA 0000M1001" xfId="137"/>
    <cellStyle name="SAPBEXheaderText" xfId="138"/>
    <cellStyle name="SAPBEXheaderText 2" xfId="139"/>
    <cellStyle name="SAPBEXheaderText_#49 103-RA-0312-BA 0000M1001" xfId="140"/>
    <cellStyle name="SAPBEXHLevel0" xfId="141"/>
    <cellStyle name="SAPBEXHLevel0 2" xfId="294"/>
    <cellStyle name="SAPBEXHLevel0 2 2" xfId="422"/>
    <cellStyle name="SAPBEXHLevel0 3" xfId="375"/>
    <cellStyle name="SAPBEXHLevel0X" xfId="142"/>
    <cellStyle name="SAPBEXHLevel0X 2" xfId="295"/>
    <cellStyle name="SAPBEXHLevel0X 2 2" xfId="423"/>
    <cellStyle name="SAPBEXHLevel0X 3" xfId="376"/>
    <cellStyle name="SAPBEXHLevel1" xfId="143"/>
    <cellStyle name="SAPBEXHLevel1 2" xfId="296"/>
    <cellStyle name="SAPBEXHLevel1 2 2" xfId="424"/>
    <cellStyle name="SAPBEXHLevel1 3" xfId="377"/>
    <cellStyle name="SAPBEXHLevel1X" xfId="144"/>
    <cellStyle name="SAPBEXHLevel1X 2" xfId="297"/>
    <cellStyle name="SAPBEXHLevel1X 2 2" xfId="425"/>
    <cellStyle name="SAPBEXHLevel1X 3" xfId="378"/>
    <cellStyle name="SAPBEXHLevel2" xfId="145"/>
    <cellStyle name="SAPBEXHLevel2 2" xfId="298"/>
    <cellStyle name="SAPBEXHLevel2 2 2" xfId="426"/>
    <cellStyle name="SAPBEXHLevel2 3" xfId="379"/>
    <cellStyle name="SAPBEXHLevel2X" xfId="146"/>
    <cellStyle name="SAPBEXHLevel2X 2" xfId="299"/>
    <cellStyle name="SAPBEXHLevel2X 2 2" xfId="427"/>
    <cellStyle name="SAPBEXHLevel2X 3" xfId="380"/>
    <cellStyle name="SAPBEXHLevel3" xfId="147"/>
    <cellStyle name="SAPBEXHLevel3 2" xfId="300"/>
    <cellStyle name="SAPBEXHLevel3 2 2" xfId="428"/>
    <cellStyle name="SAPBEXHLevel3 3" xfId="381"/>
    <cellStyle name="SAPBEXHLevel3X" xfId="148"/>
    <cellStyle name="SAPBEXHLevel3X 2" xfId="301"/>
    <cellStyle name="SAPBEXHLevel3X 2 2" xfId="429"/>
    <cellStyle name="SAPBEXHLevel3X 3" xfId="382"/>
    <cellStyle name="SAPBEXresData" xfId="149"/>
    <cellStyle name="SAPBEXresDataEmph" xfId="150"/>
    <cellStyle name="SAPBEXresItem" xfId="151"/>
    <cellStyle name="SAPBEXresItemX" xfId="152"/>
    <cellStyle name="SAPBEXresItemX 2" xfId="302"/>
    <cellStyle name="SAPBEXstdData" xfId="153"/>
    <cellStyle name="SAPBEXstdDataEmph" xfId="154"/>
    <cellStyle name="SAPBEXstdItem" xfId="155"/>
    <cellStyle name="SAPBEXstdItemX" xfId="156"/>
    <cellStyle name="SAPBEXstdItemX 2" xfId="303"/>
    <cellStyle name="SAPBEXtitle" xfId="157"/>
    <cellStyle name="SAPBEXundefined" xfId="158"/>
    <cellStyle name="SAPError" xfId="159"/>
    <cellStyle name="SAPError 2" xfId="304"/>
    <cellStyle name="SAPError 2 2" xfId="430"/>
    <cellStyle name="SAPError 3" xfId="383"/>
    <cellStyle name="SAPKey" xfId="160"/>
    <cellStyle name="SAPKey 2" xfId="305"/>
    <cellStyle name="SAPKey 2 2" xfId="431"/>
    <cellStyle name="SAPKey 3" xfId="384"/>
    <cellStyle name="SAPLocked" xfId="161"/>
    <cellStyle name="SAPLocked 2" xfId="306"/>
    <cellStyle name="SAPLocked 2 2" xfId="432"/>
    <cellStyle name="SAPLocked 3" xfId="385"/>
    <cellStyle name="SAPOutput" xfId="162"/>
    <cellStyle name="SAPOutput 2" xfId="447"/>
    <cellStyle name="SAPSpace" xfId="163"/>
    <cellStyle name="SAPSpace 2" xfId="308"/>
    <cellStyle name="SAPSpace 2 2" xfId="434"/>
    <cellStyle name="SAPSpace 3" xfId="386"/>
    <cellStyle name="SAPText" xfId="164"/>
    <cellStyle name="SAPText 2" xfId="309"/>
    <cellStyle name="SAPText 2 2" xfId="435"/>
    <cellStyle name="SAPText 3" xfId="387"/>
    <cellStyle name="SAPUnLocked" xfId="165"/>
    <cellStyle name="SAPUnLocked 2" xfId="354"/>
    <cellStyle name="SAPUnLocked 2 2" xfId="607"/>
    <cellStyle name="SAPUnLocked 2 3" xfId="444"/>
    <cellStyle name="Satisfaisant" xfId="166"/>
    <cellStyle name="Satisfaisant 2" xfId="310"/>
    <cellStyle name="Satisfaisant 3" xfId="388"/>
    <cellStyle name="SEM-BPS-data" xfId="167"/>
    <cellStyle name="SEM-BPS-data 2" xfId="311"/>
    <cellStyle name="SEM-BPS-head" xfId="168"/>
    <cellStyle name="SEM-BPS-head 2" xfId="312"/>
    <cellStyle name="SEM-BPS-headdata" xfId="169"/>
    <cellStyle name="SEM-BPS-headdata 2" xfId="313"/>
    <cellStyle name="SEM-BPS-headkey" xfId="170"/>
    <cellStyle name="SEM-BPS-headkey 2" xfId="314"/>
    <cellStyle name="SEM-BPS-input-on" xfId="171"/>
    <cellStyle name="SEM-BPS-input-on 2" xfId="315"/>
    <cellStyle name="SEM-BPS-key" xfId="172"/>
    <cellStyle name="SEM-BPS-key 2" xfId="316"/>
    <cellStyle name="SHItems" xfId="173"/>
    <cellStyle name="SHItems 2" xfId="317"/>
    <cellStyle name="SHQuadro" xfId="174"/>
    <cellStyle name="SHQuadro 2" xfId="318"/>
    <cellStyle name="Sortie" xfId="175"/>
    <cellStyle name="Sortie 2" xfId="319"/>
    <cellStyle name="Sortie 3" xfId="389"/>
    <cellStyle name="Standaard_- Rel. source" xfId="176"/>
    <cellStyle name="Standard_16" xfId="177"/>
    <cellStyle name="Style 1" xfId="178"/>
    <cellStyle name="Style 1 2" xfId="320"/>
    <cellStyle name="Style 1 2 2" xfId="436"/>
    <cellStyle name="Style 1 3" xfId="390"/>
    <cellStyle name="Texte explicatif" xfId="179"/>
    <cellStyle name="Texte explicatif 2" xfId="321"/>
    <cellStyle name="Texte explicatif 3" xfId="391"/>
    <cellStyle name="Title 2" xfId="322"/>
    <cellStyle name="Title 3" xfId="355"/>
    <cellStyle name="Title 4" xfId="180"/>
    <cellStyle name="TITRE" xfId="181"/>
    <cellStyle name="TITRE 2" xfId="323"/>
    <cellStyle name="Titre 3" xfId="392"/>
    <cellStyle name="Titre 4" xfId="413"/>
    <cellStyle name="Titre 5" xfId="638"/>
    <cellStyle name="Titre 1" xfId="182"/>
    <cellStyle name="Titre 1 2" xfId="324"/>
    <cellStyle name="Titre 1 3" xfId="393"/>
    <cellStyle name="Titre 2" xfId="183"/>
    <cellStyle name="Titre 2 2" xfId="325"/>
    <cellStyle name="Titre 2 3" xfId="394"/>
    <cellStyle name="Titre 3" xfId="184"/>
    <cellStyle name="Titre 3 2" xfId="326"/>
    <cellStyle name="Titre 3 3" xfId="395"/>
    <cellStyle name="Titre 4" xfId="185"/>
    <cellStyle name="Titre 4 2" xfId="327"/>
    <cellStyle name="Titre 4 3" xfId="396"/>
    <cellStyle name="TITRE_Sch.12 - M3000" xfId="186"/>
    <cellStyle name="Total 2" xfId="328"/>
    <cellStyle name="Total 3" xfId="187"/>
    <cellStyle name="Valuta [0]_CM_DATA_TRAXIS" xfId="188"/>
    <cellStyle name="Valuta_CM_DATA_TRAXIS" xfId="189"/>
    <cellStyle name="Vérification" xfId="190"/>
    <cellStyle name="Vérification 2" xfId="329"/>
    <cellStyle name="Vérification 3" xfId="397"/>
    <cellStyle name="Währung [0]_ANLAG_SP" xfId="191"/>
    <cellStyle name="Währung_ANLAG_SP" xfId="192"/>
    <cellStyle name="Warning Text 2" xfId="336"/>
    <cellStyle name="Warning Text 3" xfId="1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46"/>
  <sheetViews>
    <sheetView showGridLines="0" view="pageBreakPreview" topLeftCell="A7" zoomScale="110" zoomScaleNormal="100" zoomScaleSheetLayoutView="110" zoomScalePageLayoutView="85" workbookViewId="0">
      <selection activeCell="N8" sqref="N8"/>
    </sheetView>
  </sheetViews>
  <sheetFormatPr defaultColWidth="10.6640625" defaultRowHeight="12" customHeight="1"/>
  <cols>
    <col min="1" max="1" width="2.5" style="42" customWidth="1"/>
    <col min="2" max="2" width="44.5" style="42" customWidth="1"/>
    <col min="3" max="3" width="10.33203125" style="74" customWidth="1"/>
    <col min="4" max="4" width="10.33203125" style="171" customWidth="1"/>
    <col min="5" max="7" width="10.33203125" style="74" customWidth="1"/>
    <col min="8" max="8" width="10.1640625" style="74" customWidth="1"/>
    <col min="9" max="9" width="10.6640625" style="74" customWidth="1"/>
    <col min="10" max="11" width="10.5" style="74" customWidth="1"/>
    <col min="12" max="13" width="10.33203125" style="74" customWidth="1"/>
    <col min="14" max="16384" width="10.6640625" style="42"/>
  </cols>
  <sheetData>
    <row r="1" spans="1:14" ht="12.75" customHeight="1">
      <c r="A1" s="39" t="s">
        <v>0</v>
      </c>
      <c r="B1" s="40"/>
      <c r="C1" s="40"/>
      <c r="D1" s="40"/>
      <c r="E1" s="40"/>
      <c r="F1" s="40"/>
      <c r="G1" s="40"/>
      <c r="H1" s="41"/>
      <c r="I1" s="41"/>
      <c r="J1" s="41"/>
      <c r="K1" s="41"/>
      <c r="L1" s="41"/>
      <c r="M1" s="41"/>
    </row>
    <row r="2" spans="1:14" ht="12.75" customHeight="1">
      <c r="A2" s="39" t="s">
        <v>111</v>
      </c>
      <c r="B2" s="40"/>
      <c r="C2" s="40"/>
      <c r="D2" s="40"/>
      <c r="E2" s="40"/>
      <c r="F2" s="40"/>
      <c r="G2" s="40"/>
      <c r="H2" s="41"/>
      <c r="I2" s="41"/>
      <c r="J2" s="41"/>
      <c r="K2" s="41"/>
      <c r="L2" s="41"/>
      <c r="M2" s="41"/>
    </row>
    <row r="3" spans="1:14" ht="12.75" customHeight="1">
      <c r="A3" s="186" t="s">
        <v>76</v>
      </c>
      <c r="B3" s="186"/>
      <c r="C3" s="186"/>
      <c r="D3" s="186"/>
      <c r="E3" s="186"/>
      <c r="F3" s="186"/>
      <c r="G3" s="186"/>
      <c r="H3" s="44"/>
      <c r="I3" s="44"/>
      <c r="J3" s="44"/>
      <c r="K3" s="44"/>
      <c r="L3" s="44"/>
      <c r="M3" s="44"/>
    </row>
    <row r="4" spans="1:14" ht="12.75" customHeight="1">
      <c r="A4" s="44" t="s">
        <v>20</v>
      </c>
      <c r="B4" s="41"/>
      <c r="C4" s="41"/>
      <c r="D4" s="40"/>
      <c r="E4" s="41"/>
      <c r="F4" s="41"/>
      <c r="G4" s="41"/>
      <c r="H4" s="41"/>
      <c r="I4" s="41"/>
      <c r="J4" s="41"/>
      <c r="K4" s="41"/>
      <c r="L4" s="41"/>
      <c r="M4" s="41"/>
    </row>
    <row r="5" spans="1:14" s="48" customFormat="1" ht="12" customHeight="1">
      <c r="A5" s="45"/>
      <c r="B5" s="46"/>
      <c r="C5" s="47"/>
      <c r="D5" s="47"/>
      <c r="E5" s="47"/>
      <c r="F5" s="47"/>
      <c r="G5" s="47"/>
      <c r="H5" s="47"/>
      <c r="I5" s="47"/>
      <c r="J5" s="47"/>
      <c r="K5" s="47"/>
      <c r="L5" s="47"/>
      <c r="M5" s="47"/>
    </row>
    <row r="6" spans="1:14" ht="15" customHeight="1" thickBot="1">
      <c r="A6" s="292" t="s">
        <v>77</v>
      </c>
      <c r="B6" s="293"/>
      <c r="C6" s="294"/>
      <c r="D6" s="294"/>
      <c r="E6" s="295"/>
      <c r="F6" s="416"/>
      <c r="G6" s="559">
        <v>2020</v>
      </c>
      <c r="H6" s="296"/>
      <c r="I6" s="296"/>
      <c r="J6" s="297"/>
      <c r="K6" s="619">
        <v>2019</v>
      </c>
      <c r="L6" s="619"/>
      <c r="M6" s="214"/>
      <c r="N6" s="126"/>
    </row>
    <row r="7" spans="1:14" s="289" customFormat="1" ht="24" customHeight="1">
      <c r="A7" s="620"/>
      <c r="B7" s="620"/>
      <c r="C7" s="290" t="s">
        <v>75</v>
      </c>
      <c r="D7" s="290" t="s">
        <v>98</v>
      </c>
      <c r="E7" s="290" t="s">
        <v>79</v>
      </c>
      <c r="F7" s="290" t="s">
        <v>80</v>
      </c>
      <c r="G7" s="290" t="s">
        <v>81</v>
      </c>
      <c r="H7" s="298" t="s">
        <v>75</v>
      </c>
      <c r="I7" s="288" t="s">
        <v>78</v>
      </c>
      <c r="J7" s="288" t="s">
        <v>79</v>
      </c>
      <c r="K7" s="288" t="s">
        <v>80</v>
      </c>
      <c r="L7" s="288" t="s">
        <v>81</v>
      </c>
      <c r="M7" s="288"/>
    </row>
    <row r="8" spans="1:14" s="289" customFormat="1" ht="10.15" customHeight="1">
      <c r="A8" s="291"/>
      <c r="B8" s="291"/>
      <c r="C8" s="287"/>
      <c r="D8" s="287"/>
      <c r="E8" s="287"/>
      <c r="F8" s="329" t="s">
        <v>230</v>
      </c>
      <c r="G8" s="329" t="s">
        <v>230</v>
      </c>
      <c r="H8" s="329" t="s">
        <v>230</v>
      </c>
      <c r="I8" s="329" t="s">
        <v>230</v>
      </c>
      <c r="J8" s="329" t="s">
        <v>230</v>
      </c>
      <c r="K8" s="329" t="s">
        <v>230</v>
      </c>
      <c r="L8" s="329" t="s">
        <v>230</v>
      </c>
      <c r="M8" s="288"/>
    </row>
    <row r="9" spans="1:14" ht="12.75" customHeight="1">
      <c r="A9" s="186" t="s">
        <v>21</v>
      </c>
      <c r="B9" s="44"/>
      <c r="C9" s="52"/>
      <c r="D9" s="51"/>
      <c r="E9" s="51"/>
      <c r="F9" s="51"/>
      <c r="G9" s="51"/>
      <c r="H9" s="52"/>
      <c r="I9" s="52"/>
      <c r="J9" s="52"/>
      <c r="K9" s="52"/>
      <c r="L9" s="52"/>
      <c r="M9" s="52"/>
    </row>
    <row r="10" spans="1:14" ht="12.75" customHeight="1">
      <c r="A10" s="44"/>
      <c r="B10" s="44" t="s">
        <v>150</v>
      </c>
      <c r="C10" s="245">
        <f>SUM(D10:G10)</f>
        <v>6488</v>
      </c>
      <c r="D10" s="245">
        <v>2337</v>
      </c>
      <c r="E10" s="245">
        <v>1405</v>
      </c>
      <c r="F10" s="245">
        <v>1223</v>
      </c>
      <c r="G10" s="245">
        <v>1523</v>
      </c>
      <c r="H10" s="246">
        <f>SUM(I10:L10)</f>
        <v>7501</v>
      </c>
      <c r="I10" s="246">
        <v>2413</v>
      </c>
      <c r="J10" s="246">
        <v>1558</v>
      </c>
      <c r="K10" s="246">
        <v>2120</v>
      </c>
      <c r="L10" s="246">
        <v>1410</v>
      </c>
      <c r="M10" s="154"/>
    </row>
    <row r="11" spans="1:14" ht="12.75" customHeight="1">
      <c r="A11" s="509"/>
      <c r="B11" s="509" t="s">
        <v>243</v>
      </c>
      <c r="C11" s="132">
        <f>SUM(D11:G11)</f>
        <v>7844</v>
      </c>
      <c r="D11" s="132">
        <v>2076</v>
      </c>
      <c r="E11" s="153">
        <v>2120</v>
      </c>
      <c r="F11" s="153">
        <v>1479</v>
      </c>
      <c r="G11" s="153">
        <v>2169</v>
      </c>
      <c r="H11" s="160">
        <f>SUM(I11:L11)</f>
        <v>8269</v>
      </c>
      <c r="I11" s="160">
        <v>1793</v>
      </c>
      <c r="J11" s="154">
        <v>2175</v>
      </c>
      <c r="K11" s="154">
        <v>2194</v>
      </c>
      <c r="L11" s="154">
        <v>2107</v>
      </c>
      <c r="M11" s="154"/>
    </row>
    <row r="12" spans="1:14" ht="12.75" customHeight="1">
      <c r="A12" s="53"/>
      <c r="B12" s="53" t="s">
        <v>151</v>
      </c>
      <c r="C12" s="556">
        <f>SUM(D12:G12)</f>
        <v>-1</v>
      </c>
      <c r="D12" s="600">
        <v>0</v>
      </c>
      <c r="E12" s="600">
        <v>0</v>
      </c>
      <c r="F12" s="600">
        <v>0</v>
      </c>
      <c r="G12" s="130">
        <v>-1</v>
      </c>
      <c r="H12" s="557">
        <f>SUM(I12:L12)</f>
        <v>-13</v>
      </c>
      <c r="I12" s="557">
        <v>-1</v>
      </c>
      <c r="J12" s="129">
        <v>-11</v>
      </c>
      <c r="K12" s="507">
        <v>0</v>
      </c>
      <c r="L12" s="129">
        <v>-1</v>
      </c>
      <c r="M12" s="154"/>
    </row>
    <row r="13" spans="1:14" s="243" customFormat="1" ht="12.75" customHeight="1">
      <c r="A13" s="253"/>
      <c r="B13" s="253"/>
      <c r="C13" s="153">
        <f>SUM(C10:C12)</f>
        <v>14331</v>
      </c>
      <c r="D13" s="153">
        <f>SUM(D10:D12)</f>
        <v>4413</v>
      </c>
      <c r="E13" s="153">
        <f>SUM(E10:E12)</f>
        <v>3525</v>
      </c>
      <c r="F13" s="153">
        <f>SUM(F10:F12)</f>
        <v>2702</v>
      </c>
      <c r="G13" s="153">
        <f>SUM(G10:G12)</f>
        <v>3691</v>
      </c>
      <c r="H13" s="160">
        <f>SUM(I13:L13)</f>
        <v>15757</v>
      </c>
      <c r="I13" s="160">
        <f>SUM(I10:I12)</f>
        <v>4205</v>
      </c>
      <c r="J13" s="160">
        <v>3722</v>
      </c>
      <c r="K13" s="160">
        <f>SUM(K10:K12)</f>
        <v>4314</v>
      </c>
      <c r="L13" s="160">
        <f>SUM(L10:L12)</f>
        <v>3516</v>
      </c>
      <c r="M13" s="242"/>
    </row>
    <row r="14" spans="1:14" s="243" customFormat="1" ht="12.75" customHeight="1">
      <c r="A14" s="253"/>
      <c r="B14" s="253" t="s">
        <v>244</v>
      </c>
      <c r="C14" s="153">
        <v>-7844</v>
      </c>
      <c r="D14" s="153">
        <v>-2076</v>
      </c>
      <c r="E14" s="153">
        <v>-2120</v>
      </c>
      <c r="F14" s="153">
        <v>-1479</v>
      </c>
      <c r="G14" s="153">
        <v>-2169</v>
      </c>
      <c r="H14" s="160">
        <v>-8269</v>
      </c>
      <c r="I14" s="160">
        <v>-1793</v>
      </c>
      <c r="J14" s="160">
        <v>-2175</v>
      </c>
      <c r="K14" s="160">
        <v>-2194</v>
      </c>
      <c r="L14" s="160">
        <v>-2107</v>
      </c>
      <c r="M14" s="242"/>
    </row>
    <row r="15" spans="1:14" s="243" customFormat="1" ht="12.75" customHeight="1" thickBot="1">
      <c r="A15" s="241"/>
      <c r="B15" s="241"/>
      <c r="C15" s="240">
        <f t="shared" ref="C15:L15" si="0">SUM(C13:C14)</f>
        <v>6487</v>
      </c>
      <c r="D15" s="240">
        <f t="shared" si="0"/>
        <v>2337</v>
      </c>
      <c r="E15" s="240">
        <f t="shared" si="0"/>
        <v>1405</v>
      </c>
      <c r="F15" s="240">
        <f t="shared" si="0"/>
        <v>1223</v>
      </c>
      <c r="G15" s="240">
        <f t="shared" si="0"/>
        <v>1522</v>
      </c>
      <c r="H15" s="614">
        <f t="shared" si="0"/>
        <v>7488</v>
      </c>
      <c r="I15" s="614">
        <f t="shared" si="0"/>
        <v>2412</v>
      </c>
      <c r="J15" s="614">
        <f t="shared" si="0"/>
        <v>1547</v>
      </c>
      <c r="K15" s="614">
        <f t="shared" si="0"/>
        <v>2120</v>
      </c>
      <c r="L15" s="614">
        <f t="shared" si="0"/>
        <v>1409</v>
      </c>
      <c r="M15" s="242"/>
    </row>
    <row r="16" spans="1:14" s="243" customFormat="1" ht="12.75" customHeight="1">
      <c r="A16" s="258" t="s">
        <v>27</v>
      </c>
      <c r="B16" s="244"/>
      <c r="C16" s="262"/>
      <c r="D16" s="262"/>
      <c r="E16" s="262"/>
      <c r="F16" s="262"/>
      <c r="G16" s="262"/>
      <c r="H16" s="242"/>
      <c r="I16" s="242"/>
      <c r="J16" s="242"/>
      <c r="K16" s="242"/>
      <c r="L16" s="242"/>
      <c r="M16" s="242"/>
    </row>
    <row r="17" spans="1:13" s="243" customFormat="1" ht="12.75" customHeight="1">
      <c r="A17" s="244"/>
      <c r="B17" s="244" t="s">
        <v>150</v>
      </c>
      <c r="C17" s="245">
        <v>937</v>
      </c>
      <c r="D17" s="245">
        <v>479</v>
      </c>
      <c r="E17" s="245">
        <v>9</v>
      </c>
      <c r="F17" s="245">
        <v>442</v>
      </c>
      <c r="G17" s="245">
        <v>7</v>
      </c>
      <c r="H17" s="246">
        <f>SUM(I17:L17)</f>
        <v>1194</v>
      </c>
      <c r="I17" s="246">
        <v>94</v>
      </c>
      <c r="J17" s="246">
        <v>96</v>
      </c>
      <c r="K17" s="246">
        <v>340</v>
      </c>
      <c r="L17" s="246">
        <v>664</v>
      </c>
      <c r="M17" s="246"/>
    </row>
    <row r="18" spans="1:13" s="243" customFormat="1" ht="12.75" customHeight="1">
      <c r="A18" s="244"/>
      <c r="B18" s="44" t="s">
        <v>243</v>
      </c>
      <c r="C18" s="247">
        <f>SUM(D18:G18)</f>
        <v>-618</v>
      </c>
      <c r="D18" s="247">
        <v>-336</v>
      </c>
      <c r="E18" s="247">
        <v>44</v>
      </c>
      <c r="F18" s="247">
        <v>-377</v>
      </c>
      <c r="G18" s="247">
        <v>51</v>
      </c>
      <c r="H18" s="554">
        <v>22</v>
      </c>
      <c r="I18" s="248">
        <v>-236</v>
      </c>
      <c r="J18" s="248">
        <v>88</v>
      </c>
      <c r="K18" s="248">
        <v>87</v>
      </c>
      <c r="L18" s="248">
        <v>83</v>
      </c>
      <c r="M18" s="248"/>
    </row>
    <row r="19" spans="1:13" s="243" customFormat="1" ht="12.75" customHeight="1">
      <c r="A19" s="249"/>
      <c r="B19" s="249" t="s">
        <v>151</v>
      </c>
      <c r="C19" s="251">
        <f>SUM(D19:G19)</f>
        <v>-25</v>
      </c>
      <c r="D19" s="251">
        <v>-46</v>
      </c>
      <c r="E19" s="251">
        <v>-38</v>
      </c>
      <c r="F19" s="251">
        <v>-39</v>
      </c>
      <c r="G19" s="251">
        <v>98</v>
      </c>
      <c r="H19" s="555">
        <v>-1714</v>
      </c>
      <c r="I19" s="252">
        <v>-1554</v>
      </c>
      <c r="J19" s="252">
        <v>-41</v>
      </c>
      <c r="K19" s="252">
        <v>-56</v>
      </c>
      <c r="L19" s="252">
        <v>-63</v>
      </c>
      <c r="M19" s="248"/>
    </row>
    <row r="20" spans="1:13" s="243" customFormat="1" ht="12.75" customHeight="1">
      <c r="A20" s="253"/>
      <c r="B20" s="253"/>
      <c r="C20" s="254">
        <f>SUM(C17:C19)</f>
        <v>294</v>
      </c>
      <c r="D20" s="254">
        <f>SUM(D17:D19)</f>
        <v>97</v>
      </c>
      <c r="E20" s="254">
        <f>SUM(E17:E19)</f>
        <v>15</v>
      </c>
      <c r="F20" s="254">
        <f>SUM(F17:F19)</f>
        <v>26</v>
      </c>
      <c r="G20" s="254">
        <f>SUM(G17:G19)</f>
        <v>156</v>
      </c>
      <c r="H20" s="255">
        <f t="shared" ref="H20" si="1">SUM(H17:H19)</f>
        <v>-498</v>
      </c>
      <c r="I20" s="255">
        <v>-1696</v>
      </c>
      <c r="J20" s="255">
        <f t="shared" ref="J20:L20" si="2">SUM(J17:J19)</f>
        <v>143</v>
      </c>
      <c r="K20" s="255">
        <f t="shared" si="2"/>
        <v>371</v>
      </c>
      <c r="L20" s="255">
        <f t="shared" si="2"/>
        <v>684</v>
      </c>
      <c r="M20" s="255"/>
    </row>
    <row r="21" spans="1:13" s="243" customFormat="1" ht="12.75" customHeight="1">
      <c r="A21" s="253"/>
      <c r="B21" s="253" t="s">
        <v>244</v>
      </c>
      <c r="C21" s="254">
        <v>618</v>
      </c>
      <c r="D21" s="254">
        <v>336</v>
      </c>
      <c r="E21" s="254">
        <v>-44</v>
      </c>
      <c r="F21" s="254">
        <v>377</v>
      </c>
      <c r="G21" s="254">
        <v>-51</v>
      </c>
      <c r="H21" s="255">
        <v>-22</v>
      </c>
      <c r="I21" s="255">
        <v>236</v>
      </c>
      <c r="J21" s="255">
        <v>-88</v>
      </c>
      <c r="K21" s="255">
        <v>-87</v>
      </c>
      <c r="L21" s="255">
        <v>-83</v>
      </c>
      <c r="M21" s="255"/>
    </row>
    <row r="22" spans="1:13" s="243" customFormat="1" ht="12.75" customHeight="1" thickBot="1">
      <c r="A22" s="241"/>
      <c r="B22" s="241"/>
      <c r="C22" s="240">
        <f>SUM(C20:C21)</f>
        <v>912</v>
      </c>
      <c r="D22" s="240">
        <f>SUM(D20:D21)</f>
        <v>433</v>
      </c>
      <c r="E22" s="240">
        <f t="shared" ref="E22:L22" si="3">SUM(E20:E21)</f>
        <v>-29</v>
      </c>
      <c r="F22" s="240">
        <f t="shared" si="3"/>
        <v>403</v>
      </c>
      <c r="G22" s="240">
        <f t="shared" si="3"/>
        <v>105</v>
      </c>
      <c r="H22" s="611">
        <f t="shared" si="3"/>
        <v>-520</v>
      </c>
      <c r="I22" s="611">
        <f t="shared" si="3"/>
        <v>-1460</v>
      </c>
      <c r="J22" s="611">
        <f t="shared" si="3"/>
        <v>55</v>
      </c>
      <c r="K22" s="611">
        <f t="shared" si="3"/>
        <v>284</v>
      </c>
      <c r="L22" s="611">
        <f t="shared" si="3"/>
        <v>601</v>
      </c>
      <c r="M22" s="255"/>
    </row>
    <row r="23" spans="1:13" s="243" customFormat="1">
      <c r="A23" s="253" t="s">
        <v>245</v>
      </c>
      <c r="B23" s="244"/>
      <c r="C23" s="407">
        <v>1060</v>
      </c>
      <c r="D23" s="254">
        <v>240</v>
      </c>
      <c r="E23" s="254">
        <v>234</v>
      </c>
      <c r="F23" s="254">
        <v>213</v>
      </c>
      <c r="G23" s="254">
        <v>402</v>
      </c>
      <c r="H23" s="410">
        <v>996</v>
      </c>
      <c r="I23" s="255">
        <v>236</v>
      </c>
      <c r="J23" s="255">
        <v>246</v>
      </c>
      <c r="K23" s="255">
        <v>240</v>
      </c>
      <c r="L23" s="255">
        <v>293</v>
      </c>
      <c r="M23" s="255"/>
    </row>
    <row r="24" spans="1:13" s="243" customFormat="1">
      <c r="A24" s="249" t="s">
        <v>246</v>
      </c>
      <c r="B24" s="249"/>
      <c r="C24" s="408">
        <v>-27</v>
      </c>
      <c r="D24" s="256">
        <v>-28</v>
      </c>
      <c r="E24" s="256">
        <v>-7</v>
      </c>
      <c r="F24" s="256">
        <v>-9</v>
      </c>
      <c r="G24" s="256">
        <v>-12</v>
      </c>
      <c r="H24" s="409">
        <v>-226</v>
      </c>
      <c r="I24" s="257">
        <v>-93</v>
      </c>
      <c r="J24" s="257">
        <v>-28</v>
      </c>
      <c r="K24" s="257">
        <v>-20</v>
      </c>
      <c r="L24" s="257">
        <v>-104</v>
      </c>
      <c r="M24" s="255"/>
    </row>
    <row r="25" spans="1:13" s="243" customFormat="1">
      <c r="A25" s="258" t="s">
        <v>30</v>
      </c>
      <c r="B25" s="244"/>
      <c r="C25" s="254">
        <v>-121</v>
      </c>
      <c r="D25" s="254">
        <v>221</v>
      </c>
      <c r="E25" s="254">
        <v>-256</v>
      </c>
      <c r="F25" s="254">
        <v>199</v>
      </c>
      <c r="G25" s="254">
        <v>-285</v>
      </c>
      <c r="H25" s="255">
        <v>-1290</v>
      </c>
      <c r="I25" s="255">
        <v>-1603</v>
      </c>
      <c r="J25" s="255">
        <v>-163</v>
      </c>
      <c r="K25" s="255">
        <v>64</v>
      </c>
      <c r="L25" s="255">
        <v>412</v>
      </c>
      <c r="M25" s="255"/>
    </row>
    <row r="26" spans="1:13" s="243" customFormat="1" ht="12.75" customHeight="1">
      <c r="A26" s="249" t="s">
        <v>17</v>
      </c>
      <c r="B26" s="249"/>
      <c r="C26" s="250">
        <v>49</v>
      </c>
      <c r="D26" s="256">
        <v>236</v>
      </c>
      <c r="E26" s="256">
        <v>-232</v>
      </c>
      <c r="F26" s="256">
        <v>49</v>
      </c>
      <c r="G26" s="256">
        <v>-4</v>
      </c>
      <c r="H26" s="257">
        <v>251</v>
      </c>
      <c r="I26" s="257">
        <v>-75</v>
      </c>
      <c r="J26" s="257">
        <v>5</v>
      </c>
      <c r="K26" s="257">
        <v>124</v>
      </c>
      <c r="L26" s="257">
        <v>197</v>
      </c>
      <c r="M26" s="255"/>
    </row>
    <row r="27" spans="1:13" s="243" customFormat="1" ht="12.75" customHeight="1">
      <c r="A27" s="299" t="s">
        <v>173</v>
      </c>
      <c r="B27" s="253"/>
      <c r="C27" s="245">
        <v>-170</v>
      </c>
      <c r="D27" s="245">
        <v>-15</v>
      </c>
      <c r="E27" s="245">
        <v>-24</v>
      </c>
      <c r="F27" s="245">
        <v>150</v>
      </c>
      <c r="G27" s="245">
        <v>-281</v>
      </c>
      <c r="H27" s="246">
        <v>-1541</v>
      </c>
      <c r="I27" s="246">
        <v>-1528</v>
      </c>
      <c r="J27" s="246">
        <v>-168</v>
      </c>
      <c r="K27" s="246">
        <v>-60</v>
      </c>
      <c r="L27" s="246">
        <v>215</v>
      </c>
      <c r="M27" s="255"/>
    </row>
    <row r="28" spans="1:13" s="243" customFormat="1" ht="12.75" customHeight="1">
      <c r="A28" s="249" t="s">
        <v>233</v>
      </c>
      <c r="B28" s="249"/>
      <c r="C28" s="250">
        <v>-398</v>
      </c>
      <c r="D28" s="256">
        <v>-322</v>
      </c>
      <c r="E28" s="256">
        <v>216</v>
      </c>
      <c r="F28" s="256">
        <v>-373</v>
      </c>
      <c r="G28" s="256">
        <v>81</v>
      </c>
      <c r="H28" s="257">
        <v>-66</v>
      </c>
      <c r="I28" s="257">
        <v>-191</v>
      </c>
      <c r="J28" s="257">
        <v>77</v>
      </c>
      <c r="K28" s="264">
        <v>24</v>
      </c>
      <c r="L28" s="257">
        <v>24</v>
      </c>
      <c r="M28" s="255"/>
    </row>
    <row r="29" spans="1:13" s="243" customFormat="1" ht="12.75" customHeight="1" thickBot="1">
      <c r="A29" s="259" t="s">
        <v>95</v>
      </c>
      <c r="B29" s="259"/>
      <c r="C29" s="610">
        <f t="shared" ref="C29:L29" si="4">SUM(C27:C28)</f>
        <v>-568</v>
      </c>
      <c r="D29" s="610">
        <f t="shared" si="4"/>
        <v>-337</v>
      </c>
      <c r="E29" s="610">
        <f t="shared" si="4"/>
        <v>192</v>
      </c>
      <c r="F29" s="610">
        <f t="shared" si="4"/>
        <v>-223</v>
      </c>
      <c r="G29" s="610">
        <f t="shared" si="4"/>
        <v>-200</v>
      </c>
      <c r="H29" s="611">
        <f t="shared" si="4"/>
        <v>-1607</v>
      </c>
      <c r="I29" s="611">
        <f t="shared" si="4"/>
        <v>-1719</v>
      </c>
      <c r="J29" s="611">
        <f t="shared" si="4"/>
        <v>-91</v>
      </c>
      <c r="K29" s="611">
        <f t="shared" si="4"/>
        <v>-36</v>
      </c>
      <c r="L29" s="611">
        <f t="shared" si="4"/>
        <v>239</v>
      </c>
      <c r="M29" s="242"/>
    </row>
    <row r="30" spans="1:13" s="243" customFormat="1" ht="12.75" customHeight="1">
      <c r="A30" s="621" t="s">
        <v>31</v>
      </c>
      <c r="B30" s="621"/>
      <c r="C30" s="260"/>
      <c r="D30" s="260"/>
      <c r="E30" s="260"/>
      <c r="F30" s="260"/>
      <c r="G30" s="260"/>
      <c r="H30" s="261"/>
      <c r="I30" s="261"/>
      <c r="J30" s="261"/>
      <c r="K30" s="261"/>
      <c r="L30" s="261"/>
      <c r="M30" s="261"/>
    </row>
    <row r="31" spans="1:13" s="243" customFormat="1" ht="12.75" customHeight="1">
      <c r="A31" s="258"/>
      <c r="B31" s="244" t="s">
        <v>32</v>
      </c>
      <c r="C31" s="245">
        <v>-868</v>
      </c>
      <c r="D31" s="262">
        <v>-423</v>
      </c>
      <c r="E31" s="262">
        <v>111</v>
      </c>
      <c r="F31" s="262">
        <v>-298</v>
      </c>
      <c r="G31" s="262">
        <v>-258</v>
      </c>
      <c r="H31" s="246">
        <v>-1797</v>
      </c>
      <c r="I31" s="242">
        <v>-1770</v>
      </c>
      <c r="J31" s="242">
        <v>-139</v>
      </c>
      <c r="K31" s="242">
        <v>-83</v>
      </c>
      <c r="L31" s="242">
        <v>195</v>
      </c>
      <c r="M31" s="242"/>
    </row>
    <row r="32" spans="1:13" s="243" customFormat="1" ht="12.75" customHeight="1">
      <c r="A32" s="249"/>
      <c r="B32" s="244" t="s">
        <v>33</v>
      </c>
      <c r="C32" s="256">
        <v>300</v>
      </c>
      <c r="D32" s="256">
        <v>86</v>
      </c>
      <c r="E32" s="263">
        <v>81</v>
      </c>
      <c r="F32" s="263">
        <v>75</v>
      </c>
      <c r="G32" s="254">
        <v>58</v>
      </c>
      <c r="H32" s="257">
        <f>SUM(I32:L32)</f>
        <v>190</v>
      </c>
      <c r="I32" s="257">
        <v>51</v>
      </c>
      <c r="J32" s="264">
        <v>48</v>
      </c>
      <c r="K32" s="264">
        <v>47</v>
      </c>
      <c r="L32" s="255">
        <v>44</v>
      </c>
      <c r="M32" s="255"/>
    </row>
    <row r="33" spans="1:13" s="243" customFormat="1" ht="12.75" customHeight="1" thickBot="1">
      <c r="A33" s="241"/>
      <c r="B33" s="241"/>
      <c r="C33" s="240">
        <f>SUM(C31:C32)</f>
        <v>-568</v>
      </c>
      <c r="D33" s="240">
        <f>SUM(D31:D32)</f>
        <v>-337</v>
      </c>
      <c r="E33" s="240">
        <f>SUM(E31:E32)</f>
        <v>192</v>
      </c>
      <c r="F33" s="240">
        <f>SUM(F31:F32)</f>
        <v>-223</v>
      </c>
      <c r="G33" s="240">
        <f>SUM(G31:G32)</f>
        <v>-200</v>
      </c>
      <c r="H33" s="558">
        <f t="shared" ref="H33" si="5">SUM(H31:H32)</f>
        <v>-1607</v>
      </c>
      <c r="I33" s="237">
        <f>SUM(I31:I32)</f>
        <v>-1719</v>
      </c>
      <c r="J33" s="237">
        <f t="shared" ref="J33:K33" si="6">SUM(J31:J32)</f>
        <v>-91</v>
      </c>
      <c r="K33" s="237">
        <f t="shared" si="6"/>
        <v>-36</v>
      </c>
      <c r="L33" s="237">
        <f>SUM(L31:L32)</f>
        <v>239</v>
      </c>
      <c r="M33" s="242"/>
    </row>
    <row r="34" spans="1:13" s="243" customFormat="1" ht="12.75" customHeight="1">
      <c r="A34" s="622" t="s">
        <v>34</v>
      </c>
      <c r="B34" s="622"/>
      <c r="C34" s="265"/>
      <c r="D34" s="265"/>
      <c r="E34" s="265"/>
      <c r="F34" s="265"/>
      <c r="G34" s="265"/>
      <c r="H34" s="599"/>
      <c r="I34" s="266"/>
      <c r="J34" s="266"/>
      <c r="K34" s="266"/>
      <c r="L34" s="266"/>
      <c r="M34" s="266"/>
    </row>
    <row r="35" spans="1:13" s="243" customFormat="1" ht="12.75" customHeight="1">
      <c r="A35" s="299"/>
      <c r="B35" s="253" t="s">
        <v>176</v>
      </c>
      <c r="C35" s="300">
        <v>-0.08</v>
      </c>
      <c r="D35" s="300">
        <v>-0.01</v>
      </c>
      <c r="E35" s="300">
        <v>-0.01</v>
      </c>
      <c r="F35" s="300">
        <v>0.06</v>
      </c>
      <c r="G35" s="300">
        <v>-0.12</v>
      </c>
      <c r="H35" s="267">
        <v>-0.65</v>
      </c>
      <c r="I35" s="267">
        <v>-0.64</v>
      </c>
      <c r="J35" s="267">
        <v>-7.0000000000000007E-2</v>
      </c>
      <c r="K35" s="267">
        <v>-0.03</v>
      </c>
      <c r="L35" s="301">
        <v>0.09</v>
      </c>
      <c r="M35" s="267"/>
    </row>
    <row r="36" spans="1:13" s="243" customFormat="1" ht="12.75" customHeight="1">
      <c r="A36" s="299"/>
      <c r="B36" s="253" t="s">
        <v>182</v>
      </c>
      <c r="C36" s="300"/>
      <c r="D36" s="300"/>
      <c r="E36" s="300"/>
      <c r="F36" s="300"/>
      <c r="G36" s="300"/>
      <c r="H36" s="267"/>
      <c r="I36" s="267"/>
      <c r="J36" s="267"/>
      <c r="K36" s="267"/>
      <c r="L36" s="301"/>
      <c r="M36" s="267"/>
    </row>
    <row r="37" spans="1:13" s="243" customFormat="1" ht="12.75" customHeight="1">
      <c r="A37" s="299"/>
      <c r="B37" s="253" t="s">
        <v>177</v>
      </c>
      <c r="C37" s="300"/>
      <c r="D37" s="300"/>
      <c r="E37" s="300"/>
      <c r="F37" s="300"/>
      <c r="G37" s="300"/>
      <c r="H37" s="267"/>
      <c r="I37" s="267"/>
      <c r="J37" s="267"/>
      <c r="K37" s="267"/>
      <c r="L37" s="301"/>
      <c r="M37" s="267"/>
    </row>
    <row r="38" spans="1:13" s="243" customFormat="1" ht="12.75" customHeight="1">
      <c r="A38" s="253"/>
      <c r="B38" s="253" t="s">
        <v>182</v>
      </c>
      <c r="C38" s="300">
        <v>-0.28999999999999998</v>
      </c>
      <c r="D38" s="300">
        <v>-0.17</v>
      </c>
      <c r="E38" s="300">
        <v>0.06</v>
      </c>
      <c r="F38" s="300">
        <v>-0.19</v>
      </c>
      <c r="G38" s="300">
        <v>0.01</v>
      </c>
      <c r="H38" s="267">
        <v>-0.11</v>
      </c>
      <c r="I38" s="267">
        <v>-0.1</v>
      </c>
      <c r="J38" s="267">
        <v>0.01</v>
      </c>
      <c r="K38" s="267">
        <v>-0.01</v>
      </c>
      <c r="L38" s="301">
        <v>-0.01</v>
      </c>
      <c r="M38" s="267"/>
    </row>
    <row r="39" spans="1:13" s="243" customFormat="1" ht="12.75" customHeight="1" thickBot="1">
      <c r="A39" s="598" t="s">
        <v>248</v>
      </c>
      <c r="B39" s="241"/>
      <c r="C39" s="612">
        <f t="shared" ref="C39:L39" si="7">SUM(C35:C38)</f>
        <v>-0.37</v>
      </c>
      <c r="D39" s="612">
        <f t="shared" si="7"/>
        <v>-0.18000000000000002</v>
      </c>
      <c r="E39" s="612">
        <f t="shared" si="7"/>
        <v>4.9999999999999996E-2</v>
      </c>
      <c r="F39" s="612">
        <f t="shared" si="7"/>
        <v>-0.13</v>
      </c>
      <c r="G39" s="612">
        <f t="shared" si="7"/>
        <v>-0.11</v>
      </c>
      <c r="H39" s="613">
        <f t="shared" si="7"/>
        <v>-0.76</v>
      </c>
      <c r="I39" s="613">
        <f t="shared" si="7"/>
        <v>-0.74</v>
      </c>
      <c r="J39" s="613">
        <f t="shared" si="7"/>
        <v>-6.0000000000000005E-2</v>
      </c>
      <c r="K39" s="613">
        <f t="shared" si="7"/>
        <v>-0.04</v>
      </c>
      <c r="L39" s="613">
        <f t="shared" si="7"/>
        <v>0.08</v>
      </c>
      <c r="M39" s="267"/>
    </row>
    <row r="40" spans="1:13" ht="13.5" customHeight="1">
      <c r="A40" s="69" t="s">
        <v>104</v>
      </c>
      <c r="B40" s="70"/>
      <c r="C40" s="70"/>
      <c r="D40" s="70"/>
      <c r="E40" s="66"/>
      <c r="F40" s="66"/>
      <c r="G40" s="66"/>
      <c r="H40" s="161"/>
      <c r="I40" s="161"/>
      <c r="J40" s="106"/>
      <c r="K40" s="106"/>
      <c r="L40" s="106"/>
      <c r="M40" s="106"/>
    </row>
    <row r="41" spans="1:13" s="272" customFormat="1" ht="12.75" customHeight="1">
      <c r="A41" s="268"/>
      <c r="B41" s="269" t="s">
        <v>82</v>
      </c>
      <c r="C41" s="270">
        <v>1.97</v>
      </c>
      <c r="D41" s="270">
        <v>0.57999999999999996</v>
      </c>
      <c r="E41" s="270">
        <v>0.51</v>
      </c>
      <c r="F41" s="270">
        <v>0.69</v>
      </c>
      <c r="G41" s="270">
        <v>1.97</v>
      </c>
      <c r="H41" s="271">
        <v>3.03</v>
      </c>
      <c r="I41" s="271">
        <v>2.15</v>
      </c>
      <c r="J41" s="271">
        <v>2.34</v>
      </c>
      <c r="K41" s="271">
        <v>2.92</v>
      </c>
      <c r="L41" s="271">
        <v>3.03</v>
      </c>
      <c r="M41" s="271"/>
    </row>
    <row r="42" spans="1:13" s="272" customFormat="1" ht="12.75" customHeight="1" thickBot="1">
      <c r="A42" s="273"/>
      <c r="B42" s="273" t="s">
        <v>83</v>
      </c>
      <c r="C42" s="274">
        <v>0.26</v>
      </c>
      <c r="D42" s="274">
        <v>0.26</v>
      </c>
      <c r="E42" s="274">
        <v>0.33</v>
      </c>
      <c r="F42" s="274">
        <v>0.39</v>
      </c>
      <c r="G42" s="274">
        <v>0.38</v>
      </c>
      <c r="H42" s="275">
        <v>1.53</v>
      </c>
      <c r="I42" s="275">
        <v>1.53</v>
      </c>
      <c r="J42" s="275">
        <v>1.53</v>
      </c>
      <c r="K42" s="275">
        <v>1.96</v>
      </c>
      <c r="L42" s="275">
        <v>1.85</v>
      </c>
      <c r="M42" s="271"/>
    </row>
    <row r="43" spans="1:13" s="72" customFormat="1" ht="27" customHeight="1">
      <c r="A43" s="414">
        <v>-1</v>
      </c>
      <c r="B43" s="623" t="s">
        <v>240</v>
      </c>
      <c r="C43" s="623"/>
      <c r="D43" s="623"/>
      <c r="E43" s="623"/>
      <c r="F43" s="623"/>
      <c r="G43" s="623"/>
      <c r="H43" s="623"/>
      <c r="I43" s="623"/>
      <c r="J43" s="623"/>
      <c r="K43" s="623"/>
      <c r="L43" s="623"/>
      <c r="M43" s="187"/>
    </row>
    <row r="44" spans="1:13" s="72" customFormat="1" ht="26.25" customHeight="1">
      <c r="A44" s="487">
        <v>-2</v>
      </c>
      <c r="B44" s="625" t="s">
        <v>247</v>
      </c>
      <c r="C44" s="625"/>
      <c r="D44" s="625"/>
      <c r="E44" s="625"/>
      <c r="F44" s="625"/>
      <c r="G44" s="625"/>
      <c r="H44" s="625"/>
      <c r="I44" s="625"/>
      <c r="J44" s="625"/>
      <c r="K44" s="625"/>
      <c r="L44" s="625"/>
      <c r="M44" s="187"/>
    </row>
    <row r="45" spans="1:13" ht="12" customHeight="1">
      <c r="A45" s="487"/>
      <c r="B45" s="624"/>
      <c r="C45" s="624"/>
      <c r="D45" s="624"/>
      <c r="E45" s="624"/>
      <c r="F45" s="624"/>
      <c r="G45" s="624"/>
      <c r="H45" s="624"/>
      <c r="I45" s="624"/>
      <c r="J45" s="624"/>
      <c r="K45" s="624"/>
      <c r="L45" s="624"/>
      <c r="M45" s="158"/>
    </row>
    <row r="46" spans="1:13">
      <c r="A46" s="618"/>
      <c r="B46" s="618"/>
      <c r="C46" s="618"/>
      <c r="D46" s="618"/>
      <c r="E46" s="618"/>
      <c r="F46" s="618"/>
      <c r="G46" s="618"/>
      <c r="H46" s="618"/>
      <c r="I46" s="618"/>
      <c r="J46" s="618"/>
      <c r="K46" s="618"/>
      <c r="L46" s="618"/>
      <c r="M46" s="185"/>
    </row>
  </sheetData>
  <mergeCells count="8">
    <mergeCell ref="A46:L46"/>
    <mergeCell ref="K6:L6"/>
    <mergeCell ref="A7:B7"/>
    <mergeCell ref="A30:B30"/>
    <mergeCell ref="A34:B34"/>
    <mergeCell ref="B43:L43"/>
    <mergeCell ref="B45:L45"/>
    <mergeCell ref="B44:L44"/>
  </mergeCells>
  <pageMargins left="0.70866141732283505" right="0.70866141732283505" top="0.74803149606299202" bottom="0.74803149606299202" header="0.31496062992126" footer="0.31496062992126"/>
  <pageSetup scale="82" orientation="landscape" r:id="rId1"/>
  <headerFooter alignWithMargins="0">
    <oddFooter>&amp;C</oddFooter>
  </headerFooter>
  <ignoredErrors>
    <ignoredError sqref="H13" formula="1"/>
    <ignoredError sqref="G29:L29 I22 C18:C19 J15 C29:F2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55"/>
  <sheetViews>
    <sheetView showGridLines="0" view="pageBreakPreview" topLeftCell="A22" zoomScale="120" zoomScaleNormal="100" zoomScaleSheetLayoutView="120" workbookViewId="0">
      <selection activeCell="M14" sqref="M14"/>
    </sheetView>
  </sheetViews>
  <sheetFormatPr defaultColWidth="10.6640625" defaultRowHeight="12" customHeight="1"/>
  <cols>
    <col min="1" max="1" width="2.5" style="42" customWidth="1"/>
    <col min="2" max="2" width="57.5" style="42" customWidth="1"/>
    <col min="3" max="3" width="9.83203125" style="74" customWidth="1"/>
    <col min="4" max="4" width="2.5" style="74" customWidth="1"/>
    <col min="5" max="5" width="9.83203125" style="74" customWidth="1"/>
    <col min="6" max="6" width="1.83203125" style="74" customWidth="1"/>
    <col min="7" max="7" width="9.83203125" style="74" customWidth="1"/>
    <col min="8" max="8" width="1.83203125" style="74" customWidth="1"/>
    <col min="9" max="9" width="9.83203125" style="74" customWidth="1"/>
    <col min="10" max="10" width="1.83203125" style="75" customWidth="1"/>
    <col min="11" max="11" width="9.83203125" style="74" customWidth="1"/>
    <col min="12" max="16384" width="10.6640625" style="42"/>
  </cols>
  <sheetData>
    <row r="1" spans="1:11" ht="12" customHeight="1">
      <c r="A1" s="39" t="s">
        <v>0</v>
      </c>
      <c r="B1" s="40"/>
      <c r="C1" s="40"/>
      <c r="D1" s="40"/>
      <c r="E1" s="41"/>
      <c r="F1" s="40"/>
      <c r="G1" s="40"/>
      <c r="H1" s="40"/>
      <c r="I1" s="40"/>
      <c r="K1" s="40"/>
    </row>
    <row r="2" spans="1:11" ht="12" customHeight="1">
      <c r="A2" s="43" t="s">
        <v>84</v>
      </c>
      <c r="B2" s="40"/>
      <c r="C2" s="40"/>
      <c r="D2" s="40"/>
      <c r="E2" s="41"/>
      <c r="F2" s="40"/>
      <c r="G2" s="40"/>
      <c r="H2" s="40"/>
      <c r="I2" s="40"/>
      <c r="K2" s="40"/>
    </row>
    <row r="3" spans="1:11" ht="11.25" customHeight="1">
      <c r="A3" s="44" t="s">
        <v>123</v>
      </c>
      <c r="B3" s="41"/>
      <c r="C3" s="41"/>
      <c r="D3" s="41"/>
      <c r="E3" s="41"/>
      <c r="F3" s="41"/>
      <c r="G3" s="41"/>
      <c r="H3" s="41"/>
      <c r="I3" s="41"/>
      <c r="K3" s="41"/>
    </row>
    <row r="4" spans="1:11" s="89" customFormat="1" ht="12" customHeight="1" thickBot="1">
      <c r="A4" s="76"/>
      <c r="B4" s="49"/>
      <c r="C4" s="77"/>
      <c r="D4" s="77"/>
      <c r="E4" s="78"/>
      <c r="F4" s="77"/>
      <c r="G4" s="77"/>
      <c r="H4" s="77"/>
      <c r="I4" s="77"/>
      <c r="J4" s="79"/>
      <c r="K4" s="77"/>
    </row>
    <row r="5" spans="1:11" s="48" customFormat="1" ht="12.75" customHeight="1">
      <c r="A5" s="85" t="s">
        <v>93</v>
      </c>
      <c r="B5" s="282"/>
      <c r="C5" s="302">
        <v>2020</v>
      </c>
      <c r="D5" s="303" t="s">
        <v>106</v>
      </c>
      <c r="E5" s="304" t="s">
        <v>229</v>
      </c>
      <c r="F5" s="303"/>
      <c r="G5" s="304" t="s">
        <v>124</v>
      </c>
      <c r="H5" s="305"/>
      <c r="I5" s="304" t="s">
        <v>113</v>
      </c>
      <c r="J5" s="306"/>
      <c r="K5" s="304" t="s">
        <v>108</v>
      </c>
    </row>
    <row r="6" spans="1:11" ht="12.75" customHeight="1">
      <c r="A6" s="85"/>
      <c r="B6" s="282"/>
      <c r="C6" s="302"/>
      <c r="D6" s="303"/>
      <c r="E6" s="329" t="s">
        <v>230</v>
      </c>
      <c r="F6" s="303"/>
      <c r="G6" s="329" t="s">
        <v>230</v>
      </c>
      <c r="H6" s="305"/>
      <c r="I6" s="329" t="s">
        <v>230</v>
      </c>
      <c r="J6" s="306"/>
      <c r="K6" s="329" t="s">
        <v>230</v>
      </c>
    </row>
    <row r="7" spans="1:11" ht="12.75" customHeight="1" thickBot="1">
      <c r="A7" s="56" t="s">
        <v>21</v>
      </c>
      <c r="B7" s="56"/>
      <c r="C7" s="81">
        <v>6487</v>
      </c>
      <c r="D7" s="81"/>
      <c r="E7" s="114">
        <v>7488</v>
      </c>
      <c r="F7" s="81"/>
      <c r="G7" s="114">
        <v>7321</v>
      </c>
      <c r="H7" s="81"/>
      <c r="I7" s="114">
        <v>7648</v>
      </c>
      <c r="J7" s="81"/>
      <c r="K7" s="114">
        <v>8765</v>
      </c>
    </row>
    <row r="8" spans="1:11" ht="15" customHeight="1">
      <c r="A8" s="40" t="s">
        <v>231</v>
      </c>
      <c r="B8" s="44"/>
      <c r="C8" s="133">
        <v>-211</v>
      </c>
      <c r="D8" s="51"/>
      <c r="E8" s="113">
        <v>400</v>
      </c>
      <c r="F8" s="51"/>
      <c r="G8" s="113">
        <v>279</v>
      </c>
      <c r="H8" s="51"/>
      <c r="I8" s="113">
        <v>-13</v>
      </c>
      <c r="J8" s="51"/>
      <c r="K8" s="52">
        <v>-133</v>
      </c>
    </row>
    <row r="9" spans="1:11" s="48" customFormat="1" ht="12.75" customHeight="1">
      <c r="A9" s="61" t="s">
        <v>26</v>
      </c>
      <c r="B9" s="53"/>
      <c r="C9" s="130">
        <v>-1123</v>
      </c>
      <c r="D9" s="130"/>
      <c r="E9" s="129">
        <v>920</v>
      </c>
      <c r="F9" s="130"/>
      <c r="G9" s="129">
        <v>52</v>
      </c>
      <c r="H9" s="130"/>
      <c r="I9" s="129">
        <v>131</v>
      </c>
      <c r="J9" s="130"/>
      <c r="K9" s="129">
        <v>321</v>
      </c>
    </row>
    <row r="10" spans="1:11" ht="12.75" customHeight="1">
      <c r="A10" s="69" t="s">
        <v>27</v>
      </c>
      <c r="B10" s="159"/>
      <c r="C10" s="54">
        <v>912</v>
      </c>
      <c r="D10" s="54"/>
      <c r="E10" s="55">
        <v>-520</v>
      </c>
      <c r="F10" s="55">
        <f>F8-F9</f>
        <v>0</v>
      </c>
      <c r="G10" s="55">
        <v>227</v>
      </c>
      <c r="H10" s="55">
        <f>H8-H9</f>
        <v>0</v>
      </c>
      <c r="I10" s="55">
        <v>-144</v>
      </c>
      <c r="J10" s="55">
        <f>J8-J9</f>
        <v>0</v>
      </c>
      <c r="K10" s="55">
        <v>-454</v>
      </c>
    </row>
    <row r="11" spans="1:11" ht="12.75" customHeight="1">
      <c r="A11" s="60" t="s">
        <v>28</v>
      </c>
      <c r="B11" s="152"/>
      <c r="C11" s="54">
        <v>1060</v>
      </c>
      <c r="D11" s="54"/>
      <c r="E11" s="55">
        <v>996</v>
      </c>
      <c r="F11" s="128"/>
      <c r="G11" s="55">
        <v>593</v>
      </c>
      <c r="H11" s="153"/>
      <c r="I11" s="154">
        <v>594</v>
      </c>
      <c r="J11" s="153"/>
      <c r="K11" s="154">
        <v>668</v>
      </c>
    </row>
    <row r="12" spans="1:11" ht="12.75" customHeight="1">
      <c r="A12" s="61" t="s">
        <v>29</v>
      </c>
      <c r="B12" s="53"/>
      <c r="C12" s="59">
        <v>-27</v>
      </c>
      <c r="D12" s="59"/>
      <c r="E12" s="104">
        <v>-226</v>
      </c>
      <c r="F12" s="130"/>
      <c r="G12" s="104">
        <v>-87</v>
      </c>
      <c r="H12" s="130"/>
      <c r="I12" s="129">
        <v>-56</v>
      </c>
      <c r="J12" s="130"/>
      <c r="K12" s="129">
        <v>-61</v>
      </c>
    </row>
    <row r="13" spans="1:11" ht="12.75" customHeight="1">
      <c r="A13" s="43" t="s">
        <v>30</v>
      </c>
      <c r="B13" s="159"/>
      <c r="C13" s="54">
        <v>-121</v>
      </c>
      <c r="D13" s="54"/>
      <c r="E13" s="55">
        <v>-1290</v>
      </c>
      <c r="F13" s="153"/>
      <c r="G13" s="55">
        <v>-279</v>
      </c>
      <c r="H13" s="153"/>
      <c r="I13" s="154">
        <v>-682</v>
      </c>
      <c r="J13" s="153"/>
      <c r="K13" s="154">
        <v>-1061</v>
      </c>
    </row>
    <row r="14" spans="1:11" ht="12.75" customHeight="1">
      <c r="A14" s="53" t="s">
        <v>17</v>
      </c>
      <c r="B14" s="53"/>
      <c r="C14" s="59">
        <v>49</v>
      </c>
      <c r="D14" s="59"/>
      <c r="E14" s="104">
        <v>251</v>
      </c>
      <c r="F14" s="130"/>
      <c r="G14" s="104">
        <v>-192</v>
      </c>
      <c r="H14" s="130"/>
      <c r="I14" s="129">
        <v>-15</v>
      </c>
      <c r="J14" s="130"/>
      <c r="K14" s="129">
        <v>38</v>
      </c>
    </row>
    <row r="15" spans="1:11" ht="12.75" customHeight="1">
      <c r="A15" s="85" t="s">
        <v>232</v>
      </c>
      <c r="B15" s="509"/>
      <c r="C15" s="54">
        <v>-170</v>
      </c>
      <c r="D15" s="54"/>
      <c r="E15" s="55">
        <v>-1541</v>
      </c>
      <c r="F15" s="153"/>
      <c r="G15" s="55">
        <v>-87</v>
      </c>
      <c r="H15" s="153"/>
      <c r="I15" s="154">
        <v>-667</v>
      </c>
      <c r="J15" s="153"/>
      <c r="K15" s="154">
        <v>-1099</v>
      </c>
    </row>
    <row r="16" spans="1:11" ht="12.75" customHeight="1">
      <c r="A16" s="509" t="s">
        <v>233</v>
      </c>
      <c r="B16" s="509"/>
      <c r="C16" s="54">
        <v>-398</v>
      </c>
      <c r="D16" s="54"/>
      <c r="E16" s="55">
        <v>-66</v>
      </c>
      <c r="F16" s="153"/>
      <c r="G16" s="55">
        <v>405</v>
      </c>
      <c r="H16" s="153"/>
      <c r="I16" s="154">
        <v>142</v>
      </c>
      <c r="J16" s="153"/>
      <c r="K16" s="154">
        <v>118</v>
      </c>
    </row>
    <row r="17" spans="1:11" ht="12.75" customHeight="1" thickBot="1">
      <c r="A17" s="63" t="s">
        <v>95</v>
      </c>
      <c r="B17" s="63"/>
      <c r="C17" s="81">
        <f>SUM(C15:C16)</f>
        <v>-568</v>
      </c>
      <c r="D17" s="81"/>
      <c r="E17" s="114">
        <f>SUM(E15:E16)</f>
        <v>-1607</v>
      </c>
      <c r="F17" s="81"/>
      <c r="G17" s="114">
        <f>SUM(G15:G16)</f>
        <v>318</v>
      </c>
      <c r="H17" s="81"/>
      <c r="I17" s="114">
        <f>SUM(I15:I16)</f>
        <v>-525</v>
      </c>
      <c r="J17" s="81"/>
      <c r="K17" s="114">
        <f>SUM(K15:K16)</f>
        <v>-981</v>
      </c>
    </row>
    <row r="18" spans="1:11" ht="12.75" customHeight="1">
      <c r="A18" s="629" t="s">
        <v>31</v>
      </c>
      <c r="B18" s="629"/>
      <c r="C18" s="80"/>
      <c r="D18" s="65"/>
      <c r="E18" s="65"/>
      <c r="F18" s="65"/>
      <c r="G18" s="65"/>
      <c r="H18" s="65"/>
      <c r="I18" s="65"/>
      <c r="J18" s="65"/>
      <c r="K18" s="65"/>
    </row>
    <row r="19" spans="1:11" ht="12.75" customHeight="1">
      <c r="A19" s="43"/>
      <c r="B19" s="44" t="s">
        <v>32</v>
      </c>
      <c r="C19" s="51">
        <v>-868</v>
      </c>
      <c r="D19" s="51"/>
      <c r="E19" s="52">
        <v>-1797</v>
      </c>
      <c r="F19" s="51"/>
      <c r="G19" s="52">
        <v>232</v>
      </c>
      <c r="H19" s="51"/>
      <c r="I19" s="52">
        <v>-494</v>
      </c>
      <c r="J19" s="51"/>
      <c r="K19" s="52">
        <v>-1022</v>
      </c>
    </row>
    <row r="20" spans="1:11" ht="12.75" customHeight="1" thickBot="1">
      <c r="A20" s="67"/>
      <c r="B20" s="67" t="s">
        <v>33</v>
      </c>
      <c r="C20" s="64">
        <v>300</v>
      </c>
      <c r="D20" s="64"/>
      <c r="E20" s="105">
        <v>190</v>
      </c>
      <c r="F20" s="64"/>
      <c r="G20" s="162">
        <v>86</v>
      </c>
      <c r="H20" s="64"/>
      <c r="I20" s="105">
        <v>-31</v>
      </c>
      <c r="J20" s="64"/>
      <c r="K20" s="105">
        <v>41</v>
      </c>
    </row>
    <row r="21" spans="1:11" ht="15" customHeight="1" thickBot="1">
      <c r="A21" s="62" t="s">
        <v>249</v>
      </c>
      <c r="B21" s="62"/>
      <c r="C21" s="64">
        <v>-1115</v>
      </c>
      <c r="D21" s="64"/>
      <c r="E21" s="105">
        <v>-406</v>
      </c>
      <c r="F21" s="64"/>
      <c r="G21" s="162">
        <v>-7</v>
      </c>
      <c r="H21" s="64"/>
      <c r="I21" s="105">
        <v>-468</v>
      </c>
      <c r="J21" s="64"/>
      <c r="K21" s="105">
        <v>-635</v>
      </c>
    </row>
    <row r="22" spans="1:11" ht="12" customHeight="1">
      <c r="A22" s="630" t="s">
        <v>34</v>
      </c>
      <c r="B22" s="630"/>
      <c r="C22" s="66"/>
      <c r="D22" s="66"/>
      <c r="E22" s="106"/>
      <c r="F22" s="66"/>
      <c r="G22" s="106"/>
      <c r="H22" s="66"/>
      <c r="I22" s="106"/>
      <c r="J22" s="66"/>
      <c r="K22" s="106"/>
    </row>
    <row r="23" spans="1:11" s="48" customFormat="1" ht="12" customHeight="1">
      <c r="A23" s="85"/>
      <c r="B23" s="84" t="s">
        <v>234</v>
      </c>
      <c r="C23" s="86">
        <v>-0.08</v>
      </c>
      <c r="D23" s="86"/>
      <c r="E23" s="115">
        <v>-0.65</v>
      </c>
      <c r="F23" s="86"/>
      <c r="G23" s="189">
        <v>9.9999999999999996E-70</v>
      </c>
      <c r="H23" s="86"/>
      <c r="I23" s="115">
        <v>-0.23</v>
      </c>
      <c r="J23" s="86"/>
      <c r="K23" s="115">
        <v>-0.46</v>
      </c>
    </row>
    <row r="24" spans="1:11" s="48" customFormat="1" ht="12" customHeight="1">
      <c r="A24" s="85"/>
      <c r="B24" s="282" t="s">
        <v>235</v>
      </c>
      <c r="C24" s="86">
        <v>-0.28999999999999998</v>
      </c>
      <c r="D24" s="86"/>
      <c r="E24" s="115">
        <v>-0.11</v>
      </c>
      <c r="F24" s="86"/>
      <c r="G24" s="115">
        <v>0.1</v>
      </c>
      <c r="H24" s="86"/>
      <c r="I24" s="115">
        <v>-0.01</v>
      </c>
      <c r="J24" s="86"/>
      <c r="K24" s="115">
        <v>-0.02</v>
      </c>
    </row>
    <row r="25" spans="1:11" s="48" customFormat="1" ht="12" customHeight="1">
      <c r="A25" s="85"/>
      <c r="B25" s="509" t="s">
        <v>236</v>
      </c>
      <c r="C25" s="86">
        <v>-0.28999999999999998</v>
      </c>
      <c r="D25" s="86"/>
      <c r="E25" s="115">
        <v>-0.11</v>
      </c>
      <c r="F25" s="86"/>
      <c r="G25" s="115">
        <v>0.09</v>
      </c>
      <c r="H25" s="86"/>
      <c r="I25" s="115">
        <v>-0.01</v>
      </c>
      <c r="J25" s="86"/>
      <c r="K25" s="115">
        <v>-0.02</v>
      </c>
    </row>
    <row r="26" spans="1:11" ht="12.6" customHeight="1" thickBot="1">
      <c r="A26" s="67"/>
      <c r="B26" s="67" t="s">
        <v>267</v>
      </c>
      <c r="C26" s="73">
        <v>-0.47</v>
      </c>
      <c r="D26" s="68"/>
      <c r="E26" s="107">
        <v>-0.18</v>
      </c>
      <c r="F26" s="68"/>
      <c r="G26" s="122">
        <v>0.03</v>
      </c>
      <c r="H26" s="68"/>
      <c r="I26" s="107">
        <v>-0.14000000000000001</v>
      </c>
      <c r="J26" s="68"/>
      <c r="K26" s="107">
        <v>-0.25</v>
      </c>
    </row>
    <row r="27" spans="1:11" ht="14.1" customHeight="1">
      <c r="A27" s="87" t="s">
        <v>85</v>
      </c>
      <c r="C27" s="171"/>
      <c r="J27" s="108"/>
      <c r="K27" s="109"/>
    </row>
    <row r="28" spans="1:11" ht="12" customHeight="1">
      <c r="B28" s="42" t="s">
        <v>237</v>
      </c>
      <c r="C28" s="151">
        <v>5182</v>
      </c>
      <c r="D28" s="88"/>
      <c r="E28" s="110">
        <v>5187</v>
      </c>
      <c r="F28" s="88"/>
      <c r="G28" s="110">
        <v>5803</v>
      </c>
      <c r="H28" s="88"/>
      <c r="I28" s="110">
        <v>6498</v>
      </c>
      <c r="J28" s="88"/>
      <c r="K28" s="110">
        <v>6383</v>
      </c>
    </row>
    <row r="29" spans="1:11" ht="12" customHeight="1">
      <c r="B29" s="42" t="s">
        <v>238</v>
      </c>
      <c r="C29" s="151">
        <v>354</v>
      </c>
      <c r="D29" s="88"/>
      <c r="E29" s="110">
        <v>523</v>
      </c>
      <c r="F29" s="88"/>
      <c r="G29" s="110">
        <v>415</v>
      </c>
      <c r="H29" s="88"/>
      <c r="I29" s="110">
        <v>1317</v>
      </c>
      <c r="J29" s="88"/>
      <c r="K29" s="110">
        <v>1201</v>
      </c>
    </row>
    <row r="30" spans="1:11" ht="12" customHeight="1">
      <c r="B30" s="42" t="s">
        <v>239</v>
      </c>
      <c r="C30" s="151">
        <v>510</v>
      </c>
      <c r="D30" s="88"/>
      <c r="E30" s="110">
        <v>422</v>
      </c>
      <c r="F30" s="88"/>
      <c r="G30" s="110">
        <v>272</v>
      </c>
      <c r="H30" s="88"/>
      <c r="I30" s="110">
        <v>314</v>
      </c>
      <c r="J30" s="88"/>
      <c r="K30" s="110">
        <v>371</v>
      </c>
    </row>
    <row r="31" spans="1:11" ht="12" customHeight="1">
      <c r="B31" s="42" t="s">
        <v>250</v>
      </c>
      <c r="C31" s="151">
        <v>42</v>
      </c>
      <c r="D31" s="88"/>
      <c r="E31" s="110">
        <v>-4</v>
      </c>
      <c r="F31" s="88"/>
      <c r="G31" s="110">
        <v>11</v>
      </c>
      <c r="H31" s="88"/>
      <c r="I31" s="110">
        <v>51</v>
      </c>
      <c r="J31" s="112"/>
      <c r="K31" s="110">
        <v>10</v>
      </c>
    </row>
    <row r="32" spans="1:11" ht="11.25" customHeight="1">
      <c r="B32" s="42" t="s">
        <v>86</v>
      </c>
      <c r="C32" s="111"/>
      <c r="D32" s="88"/>
      <c r="E32" s="88"/>
      <c r="F32" s="88"/>
      <c r="G32" s="88"/>
      <c r="H32" s="88"/>
      <c r="I32" s="88"/>
      <c r="J32" s="88"/>
      <c r="K32" s="112"/>
    </row>
    <row r="33" spans="1:26" ht="12" customHeight="1">
      <c r="B33" s="42" t="s">
        <v>251</v>
      </c>
      <c r="C33" s="276">
        <v>9.9999999999999996E-70</v>
      </c>
      <c r="D33" s="155"/>
      <c r="E33" s="277">
        <v>9.9999999999999996E-70</v>
      </c>
      <c r="F33" s="155"/>
      <c r="G33" s="277">
        <v>9.9999999999999996E-70</v>
      </c>
      <c r="H33" s="155"/>
      <c r="I33" s="277">
        <v>9.9999999999999996E-70</v>
      </c>
      <c r="J33" s="155"/>
      <c r="K33" s="156">
        <v>9.9999999999999995E-45</v>
      </c>
    </row>
    <row r="34" spans="1:26" ht="12" customHeight="1">
      <c r="B34" s="42" t="s">
        <v>252</v>
      </c>
      <c r="C34" s="190">
        <v>9.9999999999999996E-70</v>
      </c>
      <c r="D34" s="155"/>
      <c r="E34" s="189">
        <v>9.9999999999999996E-70</v>
      </c>
      <c r="F34" s="155"/>
      <c r="G34" s="189">
        <v>9.9999999999999996E-70</v>
      </c>
      <c r="H34" s="155"/>
      <c r="I34" s="189">
        <v>9.9999999999999996E-70</v>
      </c>
      <c r="J34" s="155"/>
      <c r="K34" s="156">
        <v>9.9999999999999997E-61</v>
      </c>
    </row>
    <row r="35" spans="1:26" ht="12" customHeight="1">
      <c r="B35" s="42" t="s">
        <v>87</v>
      </c>
      <c r="C35" s="111"/>
      <c r="D35" s="88"/>
      <c r="E35" s="88"/>
      <c r="F35" s="88"/>
      <c r="G35" s="88"/>
      <c r="H35" s="88"/>
      <c r="I35" s="88"/>
      <c r="J35" s="88"/>
      <c r="K35" s="112"/>
    </row>
    <row r="36" spans="1:26" ht="12" customHeight="1">
      <c r="B36" s="42" t="s">
        <v>253</v>
      </c>
      <c r="C36" s="71">
        <v>0.72</v>
      </c>
      <c r="D36" s="88"/>
      <c r="E36" s="156">
        <v>0.99</v>
      </c>
      <c r="F36" s="88"/>
      <c r="G36" s="156">
        <v>0.9</v>
      </c>
      <c r="H36" s="88"/>
      <c r="I36" s="156">
        <v>0.72</v>
      </c>
      <c r="J36" s="88"/>
      <c r="K36" s="156">
        <v>0.68</v>
      </c>
    </row>
    <row r="37" spans="1:26" ht="12" customHeight="1">
      <c r="B37" s="42" t="s">
        <v>254</v>
      </c>
      <c r="C37" s="71">
        <v>1</v>
      </c>
      <c r="D37" s="88"/>
      <c r="E37" s="156">
        <v>1</v>
      </c>
      <c r="F37" s="88"/>
      <c r="G37" s="156">
        <v>1</v>
      </c>
      <c r="H37" s="88"/>
      <c r="I37" s="156">
        <v>0.89</v>
      </c>
      <c r="J37" s="88"/>
      <c r="K37" s="156">
        <v>0.78</v>
      </c>
    </row>
    <row r="38" spans="1:26" ht="12" customHeight="1" thickBot="1">
      <c r="A38" s="89"/>
      <c r="B38" s="89" t="s">
        <v>255</v>
      </c>
      <c r="C38" s="73">
        <v>1.56</v>
      </c>
      <c r="D38" s="116"/>
      <c r="E38" s="107">
        <v>1.56</v>
      </c>
      <c r="F38" s="116"/>
      <c r="G38" s="107">
        <v>1.56</v>
      </c>
      <c r="H38" s="116"/>
      <c r="I38" s="122">
        <v>1.56</v>
      </c>
      <c r="J38" s="116"/>
      <c r="K38" s="107">
        <v>1.56</v>
      </c>
    </row>
    <row r="39" spans="1:26" ht="14.1" customHeight="1">
      <c r="A39" s="87" t="s">
        <v>88</v>
      </c>
      <c r="C39" s="111"/>
      <c r="D39" s="88"/>
      <c r="E39" s="88"/>
      <c r="F39" s="88"/>
      <c r="G39" s="88"/>
      <c r="H39" s="88"/>
      <c r="I39" s="88"/>
      <c r="J39" s="88"/>
      <c r="K39" s="112"/>
    </row>
    <row r="40" spans="1:26" ht="12" customHeight="1">
      <c r="B40" s="87" t="s">
        <v>112</v>
      </c>
      <c r="C40" s="111"/>
      <c r="D40" s="88"/>
      <c r="E40" s="88"/>
      <c r="F40" s="88"/>
      <c r="G40" s="88"/>
      <c r="H40" s="88"/>
      <c r="I40" s="88"/>
      <c r="J40" s="88"/>
      <c r="K40" s="112"/>
    </row>
    <row r="41" spans="1:26" ht="12" customHeight="1">
      <c r="B41" s="42" t="s">
        <v>256</v>
      </c>
      <c r="C41" s="71">
        <v>2.02</v>
      </c>
      <c r="D41" s="88"/>
      <c r="E41" s="156">
        <v>3.08</v>
      </c>
      <c r="F41" s="88"/>
      <c r="G41" s="156">
        <v>5.6</v>
      </c>
      <c r="H41" s="88"/>
      <c r="I41" s="156">
        <v>3.25</v>
      </c>
      <c r="J41" s="88"/>
      <c r="K41" s="156">
        <v>3.35</v>
      </c>
    </row>
    <row r="42" spans="1:26" ht="12" customHeight="1">
      <c r="B42" s="42" t="s">
        <v>257</v>
      </c>
      <c r="C42" s="71">
        <v>0.38</v>
      </c>
      <c r="D42" s="88"/>
      <c r="E42" s="156">
        <v>1.57</v>
      </c>
      <c r="F42" s="88"/>
      <c r="G42" s="156">
        <v>1.7</v>
      </c>
      <c r="H42" s="88"/>
      <c r="I42" s="156">
        <v>1.87</v>
      </c>
      <c r="J42" s="88"/>
      <c r="K42" s="156">
        <v>0.89</v>
      </c>
    </row>
    <row r="43" spans="1:26" ht="12" customHeight="1">
      <c r="B43" s="42" t="s">
        <v>258</v>
      </c>
      <c r="C43" s="71">
        <v>0.82</v>
      </c>
      <c r="D43" s="88"/>
      <c r="E43" s="156">
        <v>1.94</v>
      </c>
      <c r="F43" s="88"/>
      <c r="G43" s="156">
        <v>2.08</v>
      </c>
      <c r="H43" s="88"/>
      <c r="I43" s="156">
        <v>3.05</v>
      </c>
      <c r="J43" s="88"/>
      <c r="K43" s="156">
        <v>2.33</v>
      </c>
    </row>
    <row r="44" spans="1:26" ht="12" customHeight="1">
      <c r="B44" s="87" t="s">
        <v>107</v>
      </c>
      <c r="C44" s="111"/>
      <c r="D44" s="88"/>
      <c r="E44" s="88"/>
      <c r="F44" s="88"/>
      <c r="G44" s="88"/>
      <c r="H44" s="88"/>
      <c r="I44" s="88"/>
      <c r="J44" s="88"/>
      <c r="K44" s="88"/>
    </row>
    <row r="45" spans="1:26" ht="12" customHeight="1">
      <c r="B45" s="42" t="s">
        <v>256</v>
      </c>
      <c r="C45" s="71">
        <v>1.97</v>
      </c>
      <c r="D45" s="88"/>
      <c r="E45" s="156">
        <v>3.03</v>
      </c>
      <c r="F45" s="88"/>
      <c r="G45" s="156">
        <v>5.58</v>
      </c>
      <c r="H45" s="88"/>
      <c r="I45" s="156">
        <v>3.24</v>
      </c>
      <c r="J45" s="88"/>
      <c r="K45" s="156">
        <v>2.2799999999999998</v>
      </c>
      <c r="O45" s="627"/>
      <c r="P45" s="627"/>
      <c r="Q45" s="627"/>
      <c r="R45" s="627"/>
      <c r="S45" s="627"/>
      <c r="T45" s="627"/>
      <c r="U45" s="627"/>
      <c r="V45" s="627"/>
      <c r="W45" s="627"/>
      <c r="X45" s="627"/>
      <c r="Y45" s="627"/>
      <c r="Z45" s="627"/>
    </row>
    <row r="46" spans="1:26" ht="12" customHeight="1">
      <c r="B46" s="42" t="s">
        <v>257</v>
      </c>
      <c r="C46" s="71">
        <v>0.26</v>
      </c>
      <c r="D46" s="88"/>
      <c r="E46" s="156">
        <v>1.53</v>
      </c>
      <c r="F46" s="88"/>
      <c r="G46" s="156">
        <v>1.59</v>
      </c>
      <c r="H46" s="88"/>
      <c r="I46" s="156">
        <v>1.96</v>
      </c>
      <c r="J46" s="88"/>
      <c r="K46" s="156">
        <v>0.72</v>
      </c>
    </row>
    <row r="47" spans="1:26" ht="12" customHeight="1" thickBot="1">
      <c r="A47" s="89"/>
      <c r="B47" s="89" t="s">
        <v>258</v>
      </c>
      <c r="C47" s="73">
        <v>0.48</v>
      </c>
      <c r="D47" s="116"/>
      <c r="E47" s="107">
        <v>1.93</v>
      </c>
      <c r="F47" s="116"/>
      <c r="G47" s="107">
        <v>2.0299999999999998</v>
      </c>
      <c r="H47" s="116"/>
      <c r="I47" s="122">
        <v>3.03</v>
      </c>
      <c r="J47" s="116"/>
      <c r="K47" s="107">
        <v>2.16</v>
      </c>
    </row>
    <row r="48" spans="1:26" ht="14.25" customHeight="1">
      <c r="A48" s="90" t="s">
        <v>102</v>
      </c>
      <c r="B48" s="91"/>
      <c r="C48" s="418"/>
      <c r="D48" s="118"/>
      <c r="E48" s="119"/>
      <c r="F48" s="118"/>
      <c r="G48" s="488"/>
      <c r="H48" s="117"/>
      <c r="I48" s="488"/>
      <c r="J48" s="92"/>
      <c r="K48" s="119"/>
    </row>
    <row r="49" spans="1:13" ht="12" customHeight="1">
      <c r="B49" s="278" t="s">
        <v>89</v>
      </c>
      <c r="C49" s="417">
        <v>2420</v>
      </c>
      <c r="D49" s="279"/>
      <c r="E49" s="280">
        <v>2398</v>
      </c>
      <c r="F49" s="279"/>
      <c r="G49" s="280">
        <v>2373</v>
      </c>
      <c r="H49" s="279"/>
      <c r="I49" s="280">
        <v>2194</v>
      </c>
      <c r="J49" s="279"/>
      <c r="K49" s="281">
        <v>2193</v>
      </c>
    </row>
    <row r="50" spans="1:13" ht="12" customHeight="1" thickBot="1">
      <c r="B50" s="89" t="s">
        <v>90</v>
      </c>
      <c r="C50" s="73">
        <v>-3.96</v>
      </c>
      <c r="D50" s="116"/>
      <c r="E50" s="107">
        <v>-3.49</v>
      </c>
      <c r="F50" s="116"/>
      <c r="G50" s="107">
        <v>-2.63</v>
      </c>
      <c r="H50" s="116"/>
      <c r="I50" s="107">
        <v>-3.2</v>
      </c>
      <c r="J50" s="116"/>
      <c r="K50" s="107">
        <v>-2.95</v>
      </c>
    </row>
    <row r="51" spans="1:13" ht="24" customHeight="1">
      <c r="A51" s="414">
        <v>-1</v>
      </c>
      <c r="B51" s="628" t="s">
        <v>240</v>
      </c>
      <c r="C51" s="628"/>
      <c r="D51" s="628"/>
      <c r="E51" s="628"/>
      <c r="F51" s="628"/>
      <c r="G51" s="628"/>
      <c r="H51" s="628"/>
      <c r="I51" s="628"/>
      <c r="J51" s="628"/>
      <c r="K51" s="628"/>
      <c r="L51" s="412"/>
      <c r="M51" s="412"/>
    </row>
    <row r="52" spans="1:13" ht="21.75" customHeight="1">
      <c r="A52" s="487">
        <v>-2</v>
      </c>
      <c r="B52" s="626" t="s">
        <v>241</v>
      </c>
      <c r="C52" s="626"/>
      <c r="D52" s="626"/>
      <c r="E52" s="626"/>
      <c r="F52" s="626"/>
      <c r="G52" s="626"/>
      <c r="H52" s="626"/>
      <c r="I52" s="626"/>
      <c r="J52" s="626"/>
      <c r="K52" s="626"/>
      <c r="L52" s="412"/>
      <c r="M52" s="412"/>
    </row>
    <row r="53" spans="1:13" ht="12" customHeight="1">
      <c r="A53" s="487">
        <v>-3</v>
      </c>
      <c r="B53" s="626" t="s">
        <v>270</v>
      </c>
      <c r="C53" s="626"/>
      <c r="D53" s="626"/>
      <c r="E53" s="626"/>
      <c r="F53" s="626"/>
      <c r="G53" s="626"/>
      <c r="H53" s="626"/>
      <c r="I53" s="626"/>
      <c r="J53" s="626"/>
      <c r="K53" s="626"/>
    </row>
    <row r="54" spans="1:13" ht="12" customHeight="1">
      <c r="A54" s="487">
        <v>-4</v>
      </c>
      <c r="B54" s="626" t="s">
        <v>242</v>
      </c>
      <c r="C54" s="626"/>
      <c r="D54" s="626"/>
      <c r="E54" s="626"/>
      <c r="F54" s="626"/>
      <c r="G54" s="626"/>
      <c r="H54" s="626"/>
      <c r="I54" s="626"/>
      <c r="J54" s="626"/>
      <c r="K54" s="626"/>
    </row>
    <row r="55" spans="1:13" ht="12" customHeight="1">
      <c r="A55" s="487"/>
    </row>
  </sheetData>
  <mergeCells count="7">
    <mergeCell ref="B54:K54"/>
    <mergeCell ref="B52:K52"/>
    <mergeCell ref="O45:Z45"/>
    <mergeCell ref="B51:K51"/>
    <mergeCell ref="A18:B18"/>
    <mergeCell ref="A22:B22"/>
    <mergeCell ref="B53:K53"/>
  </mergeCells>
  <printOptions horizontalCentered="1"/>
  <pageMargins left="0.70866141732283472" right="0.70866141732283472" top="0.74803149606299213" bottom="0.74803149606299213" header="0.31496062992125984" footer="0.31496062992125984"/>
  <pageSetup scale="86" orientation="portrait" r:id="rId1"/>
  <headerFooter alignWithMargins="0">
    <oddFooter>&amp;C</oddFooter>
  </headerFooter>
  <ignoredErrors>
    <ignoredError sqref="D18 D10 D8 D9 F8 F9 D22 D19 D20 D48 D45 D46 D27 D23 D26 D21 D32 D28 D29 D30 D31 D35 D33 D34 D39 D36 D37 D38 D44 D41 D42 D43 D47 D49 D50 D40 F49 F50 F18 F22 F19 F20 F48 F45 F46 F27 F23 F26 F21 F32 F28 F29 F30 F31 F35 F33 F34 F39 F36 F37 F38 F44 F41 F42 F43 F47 F40 H48 J48 F11:F14 D11:D14 F5 H5 J5 D5:E5 K5 I5 G5" numberStoredAsText="1"/>
    <ignoredError sqref="F17 D17" numberStoredAsText="1" formulaRange="1"/>
    <ignoredError sqref="C17 E17 G17:K17"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52"/>
  <sheetViews>
    <sheetView showGridLines="0" view="pageBreakPreview" topLeftCell="A16" zoomScaleNormal="100" zoomScaleSheetLayoutView="100" workbookViewId="0">
      <selection activeCell="B49" sqref="B49:L49"/>
    </sheetView>
  </sheetViews>
  <sheetFormatPr defaultColWidth="10.6640625" defaultRowHeight="12" customHeight="1"/>
  <cols>
    <col min="1" max="1" width="1.83203125" style="50" customWidth="1"/>
    <col min="2" max="2" width="41.5" style="50" customWidth="1"/>
    <col min="3" max="3" width="11.83203125" style="168" customWidth="1"/>
    <col min="4" max="4" width="1.83203125" style="168" customWidth="1"/>
    <col min="5" max="5" width="11.83203125" style="74" customWidth="1"/>
    <col min="6" max="6" width="1.83203125" style="74" customWidth="1"/>
    <col min="7" max="7" width="11.83203125" style="74" customWidth="1"/>
    <col min="8" max="8" width="1.83203125" style="74" customWidth="1"/>
    <col min="9" max="9" width="11.83203125" style="74" customWidth="1"/>
    <col min="10" max="10" width="1.83203125" style="74" customWidth="1"/>
    <col min="11" max="11" width="11.83203125" style="74" customWidth="1"/>
    <col min="12" max="12" width="1.83203125" style="74" customWidth="1"/>
    <col min="13" max="16384" width="10.6640625" style="93"/>
  </cols>
  <sheetData>
    <row r="1" spans="1:12" ht="12" customHeight="1">
      <c r="A1" s="39" t="s">
        <v>0</v>
      </c>
      <c r="B1" s="40"/>
      <c r="C1" s="166"/>
      <c r="D1" s="166"/>
      <c r="E1" s="166"/>
      <c r="F1" s="166"/>
      <c r="G1" s="166"/>
      <c r="H1" s="166"/>
      <c r="I1" s="166"/>
      <c r="J1" s="166"/>
      <c r="K1" s="166"/>
      <c r="L1" s="40"/>
    </row>
    <row r="2" spans="1:12" ht="12" customHeight="1">
      <c r="A2" s="131" t="s">
        <v>91</v>
      </c>
      <c r="B2" s="94"/>
      <c r="C2" s="167"/>
      <c r="D2" s="167"/>
      <c r="E2" s="96"/>
      <c r="F2" s="96"/>
      <c r="G2" s="97"/>
      <c r="H2" s="97"/>
      <c r="I2" s="97"/>
      <c r="J2" s="97"/>
      <c r="K2" s="97"/>
      <c r="L2" s="60"/>
    </row>
    <row r="3" spans="1:12" ht="12" customHeight="1">
      <c r="A3" s="87" t="s">
        <v>43</v>
      </c>
      <c r="B3" s="95"/>
      <c r="C3" s="167"/>
      <c r="D3" s="167"/>
      <c r="E3" s="47"/>
      <c r="F3" s="47"/>
      <c r="G3" s="97"/>
      <c r="H3" s="97"/>
      <c r="I3" s="97"/>
      <c r="J3" s="97"/>
      <c r="K3" s="97"/>
      <c r="L3" s="97"/>
    </row>
    <row r="4" spans="1:12" s="307" customFormat="1" ht="12" customHeight="1" thickBot="1">
      <c r="A4" s="99"/>
      <c r="B4" s="100"/>
      <c r="C4" s="169"/>
      <c r="D4" s="169"/>
      <c r="E4" s="101"/>
      <c r="F4" s="101"/>
      <c r="G4" s="78"/>
      <c r="H4" s="78"/>
      <c r="I4" s="78"/>
      <c r="J4" s="78"/>
      <c r="K4" s="78"/>
      <c r="L4" s="78"/>
    </row>
    <row r="5" spans="1:12" s="307" customFormat="1" ht="12.6" customHeight="1">
      <c r="A5" s="631" t="s">
        <v>103</v>
      </c>
      <c r="B5" s="631"/>
      <c r="C5" s="564">
        <v>2020</v>
      </c>
      <c r="D5" s="564"/>
      <c r="E5" s="560" t="s">
        <v>229</v>
      </c>
      <c r="F5" s="560"/>
      <c r="G5" s="560" t="s">
        <v>124</v>
      </c>
      <c r="H5" s="615" t="s">
        <v>106</v>
      </c>
      <c r="I5" s="560" t="s">
        <v>113</v>
      </c>
      <c r="J5" s="560"/>
      <c r="K5" s="560" t="s">
        <v>108</v>
      </c>
      <c r="L5" s="561"/>
    </row>
    <row r="6" spans="1:12" ht="12.75" hidden="1" customHeight="1">
      <c r="A6" s="283"/>
      <c r="B6" s="283"/>
      <c r="C6" s="134"/>
      <c r="D6" s="134"/>
      <c r="E6" s="134"/>
      <c r="F6" s="134"/>
      <c r="G6" s="329"/>
      <c r="H6" s="329"/>
      <c r="I6" s="329"/>
      <c r="J6" s="329"/>
      <c r="K6" s="157"/>
      <c r="L6" s="134"/>
    </row>
    <row r="7" spans="1:12" ht="12.6" customHeight="1">
      <c r="A7" s="95" t="s">
        <v>45</v>
      </c>
      <c r="B7" s="95"/>
      <c r="C7" s="170"/>
      <c r="D7" s="170"/>
      <c r="E7" s="170"/>
      <c r="F7" s="170"/>
      <c r="G7" s="170"/>
      <c r="H7" s="170"/>
      <c r="I7" s="308"/>
      <c r="J7" s="308"/>
      <c r="K7" s="308"/>
      <c r="L7" s="308"/>
    </row>
    <row r="8" spans="1:12" ht="12.6" customHeight="1">
      <c r="A8" s="632" t="s">
        <v>46</v>
      </c>
      <c r="B8" s="632"/>
      <c r="C8" s="51">
        <v>1779</v>
      </c>
      <c r="D8" s="51"/>
      <c r="E8" s="52">
        <v>2578</v>
      </c>
      <c r="F8" s="52"/>
      <c r="G8" s="52">
        <v>3187</v>
      </c>
      <c r="H8" s="52"/>
      <c r="I8" s="52">
        <v>2988</v>
      </c>
      <c r="J8" s="52"/>
      <c r="K8" s="52">
        <v>3384</v>
      </c>
      <c r="L8" s="52"/>
    </row>
    <row r="9" spans="1:12" ht="12.6" customHeight="1">
      <c r="A9" s="98" t="s">
        <v>47</v>
      </c>
      <c r="B9" s="98"/>
      <c r="C9" s="54">
        <v>294</v>
      </c>
      <c r="D9" s="54"/>
      <c r="E9" s="55">
        <v>1844</v>
      </c>
      <c r="F9" s="55"/>
      <c r="G9" s="55">
        <v>1575</v>
      </c>
      <c r="H9" s="55"/>
      <c r="I9" s="55">
        <v>1174</v>
      </c>
      <c r="J9" s="55"/>
      <c r="K9" s="55">
        <v>1220</v>
      </c>
      <c r="L9" s="55"/>
    </row>
    <row r="10" spans="1:12" ht="12.6" customHeight="1">
      <c r="A10" s="284" t="s">
        <v>126</v>
      </c>
      <c r="B10" s="284"/>
      <c r="C10" s="54">
        <v>61</v>
      </c>
      <c r="D10" s="54"/>
      <c r="E10" s="55">
        <v>2485</v>
      </c>
      <c r="F10" s="55"/>
      <c r="G10" s="55">
        <v>2617</v>
      </c>
      <c r="H10" s="55"/>
      <c r="I10" s="55">
        <v>2460</v>
      </c>
      <c r="J10" s="55"/>
      <c r="K10" s="55">
        <v>1631</v>
      </c>
      <c r="L10" s="55"/>
    </row>
    <row r="11" spans="1:12" ht="12.6" customHeight="1">
      <c r="A11" s="98" t="s">
        <v>48</v>
      </c>
      <c r="B11" s="98"/>
      <c r="C11" s="54">
        <v>3650</v>
      </c>
      <c r="D11" s="54"/>
      <c r="E11" s="55">
        <v>4599</v>
      </c>
      <c r="F11" s="55"/>
      <c r="G11" s="55">
        <v>4402</v>
      </c>
      <c r="H11" s="55"/>
      <c r="I11" s="55">
        <v>3429</v>
      </c>
      <c r="J11" s="55"/>
      <c r="K11" s="55">
        <v>4286</v>
      </c>
      <c r="L11" s="55"/>
    </row>
    <row r="12" spans="1:12" ht="12.6" customHeight="1">
      <c r="A12" s="98" t="s">
        <v>49</v>
      </c>
      <c r="B12" s="98"/>
      <c r="C12" s="54">
        <v>227</v>
      </c>
      <c r="D12" s="54"/>
      <c r="E12" s="55">
        <v>195</v>
      </c>
      <c r="F12" s="55"/>
      <c r="G12" s="55">
        <v>210</v>
      </c>
      <c r="H12" s="55"/>
      <c r="I12" s="55">
        <v>415</v>
      </c>
      <c r="J12" s="55"/>
      <c r="K12" s="55">
        <v>336</v>
      </c>
      <c r="L12" s="55"/>
    </row>
    <row r="13" spans="1:12" ht="12.6" customHeight="1">
      <c r="A13" s="98" t="s">
        <v>50</v>
      </c>
      <c r="B13" s="98"/>
      <c r="C13" s="54">
        <v>218</v>
      </c>
      <c r="D13" s="54"/>
      <c r="E13" s="55">
        <v>473</v>
      </c>
      <c r="F13" s="55"/>
      <c r="G13" s="55">
        <v>357</v>
      </c>
      <c r="H13" s="55"/>
      <c r="I13" s="55">
        <v>427</v>
      </c>
      <c r="J13" s="55"/>
      <c r="K13" s="55">
        <v>427</v>
      </c>
      <c r="L13" s="55"/>
    </row>
    <row r="14" spans="1:12" ht="12.6" customHeight="1">
      <c r="A14" s="188" t="s">
        <v>114</v>
      </c>
      <c r="B14" s="188"/>
      <c r="C14" s="413">
        <v>10417</v>
      </c>
      <c r="D14" s="413"/>
      <c r="E14" s="562">
        <v>1309</v>
      </c>
      <c r="F14" s="562"/>
      <c r="G14" s="507">
        <v>0</v>
      </c>
      <c r="H14" s="507"/>
      <c r="I14" s="314">
        <v>4150</v>
      </c>
      <c r="J14" s="314"/>
      <c r="K14" s="149">
        <v>0</v>
      </c>
      <c r="L14" s="55"/>
    </row>
    <row r="15" spans="1:12" ht="12.6" customHeight="1">
      <c r="A15" s="102" t="s">
        <v>51</v>
      </c>
      <c r="B15" s="102"/>
      <c r="C15" s="59">
        <f>SUM(C8:C14)</f>
        <v>16646</v>
      </c>
      <c r="D15" s="59"/>
      <c r="E15" s="104">
        <f>SUM(E8:E14)</f>
        <v>13483</v>
      </c>
      <c r="F15" s="104"/>
      <c r="G15" s="104">
        <f>SUM(G8:G14)</f>
        <v>12348</v>
      </c>
      <c r="H15" s="104"/>
      <c r="I15" s="104">
        <f>SUM(I8:I14)</f>
        <v>15043</v>
      </c>
      <c r="J15" s="104"/>
      <c r="K15" s="104">
        <f>SUM(K8:K14)</f>
        <v>11284</v>
      </c>
      <c r="L15" s="83"/>
    </row>
    <row r="16" spans="1:12" ht="12.6" customHeight="1">
      <c r="A16" s="103"/>
      <c r="B16" s="103"/>
      <c r="C16" s="54"/>
      <c r="D16" s="54"/>
      <c r="E16" s="55"/>
      <c r="F16" s="55"/>
      <c r="G16" s="55"/>
      <c r="H16" s="55"/>
      <c r="I16" s="55"/>
      <c r="J16" s="55"/>
      <c r="K16" s="55"/>
      <c r="L16" s="55"/>
    </row>
    <row r="17" spans="1:12" ht="13.9" customHeight="1">
      <c r="A17" s="98" t="s">
        <v>52</v>
      </c>
      <c r="B17" s="98"/>
      <c r="C17" s="54">
        <v>668</v>
      </c>
      <c r="D17" s="54"/>
      <c r="E17" s="55">
        <v>1781</v>
      </c>
      <c r="F17" s="55"/>
      <c r="G17" s="74">
        <v>1557</v>
      </c>
      <c r="I17" s="55">
        <v>1696</v>
      </c>
      <c r="J17" s="55"/>
      <c r="K17" s="55">
        <v>1949</v>
      </c>
      <c r="L17" s="55"/>
    </row>
    <row r="18" spans="1:12" ht="12.6" customHeight="1">
      <c r="A18" s="98" t="s">
        <v>53</v>
      </c>
      <c r="B18" s="98"/>
      <c r="C18" s="54">
        <v>4396</v>
      </c>
      <c r="D18" s="54"/>
      <c r="E18" s="55">
        <v>4616</v>
      </c>
      <c r="F18" s="55"/>
      <c r="G18" s="74">
        <v>4519</v>
      </c>
      <c r="I18" s="55">
        <v>3581</v>
      </c>
      <c r="J18" s="55"/>
      <c r="K18" s="55">
        <v>5174</v>
      </c>
      <c r="L18" s="55"/>
    </row>
    <row r="19" spans="1:12" ht="12.6" customHeight="1">
      <c r="A19" s="98" t="s">
        <v>54</v>
      </c>
      <c r="B19" s="98"/>
      <c r="C19" s="601">
        <v>0</v>
      </c>
      <c r="D19" s="54"/>
      <c r="E19" s="55">
        <v>1936</v>
      </c>
      <c r="F19" s="55"/>
      <c r="G19" s="74">
        <v>1948</v>
      </c>
      <c r="I19" s="55">
        <v>2042</v>
      </c>
      <c r="J19" s="55"/>
      <c r="K19" s="55">
        <v>1855</v>
      </c>
      <c r="L19" s="55"/>
    </row>
    <row r="20" spans="1:12" ht="12.6" customHeight="1">
      <c r="A20" s="98" t="s">
        <v>92</v>
      </c>
      <c r="B20" s="98"/>
      <c r="C20" s="54">
        <v>111</v>
      </c>
      <c r="D20" s="54"/>
      <c r="E20" s="55">
        <v>546</v>
      </c>
      <c r="F20" s="55"/>
      <c r="G20" s="74">
        <v>746</v>
      </c>
      <c r="I20" s="55">
        <v>595</v>
      </c>
      <c r="J20" s="55"/>
      <c r="K20" s="55">
        <v>698</v>
      </c>
      <c r="L20" s="55"/>
    </row>
    <row r="21" spans="1:12" ht="24.6" customHeight="1">
      <c r="A21" s="633" t="s">
        <v>266</v>
      </c>
      <c r="B21" s="633"/>
      <c r="C21" s="601">
        <v>0</v>
      </c>
      <c r="D21" s="54"/>
      <c r="E21" s="55">
        <v>1059</v>
      </c>
      <c r="F21" s="55"/>
      <c r="G21" s="74">
        <v>2211</v>
      </c>
      <c r="I21" s="55">
        <v>491</v>
      </c>
      <c r="J21" s="55"/>
      <c r="K21" s="55">
        <v>332</v>
      </c>
      <c r="L21" s="55"/>
    </row>
    <row r="22" spans="1:12" ht="12.6" customHeight="1">
      <c r="A22" s="98" t="s">
        <v>49</v>
      </c>
      <c r="B22" s="98"/>
      <c r="C22" s="54">
        <v>912</v>
      </c>
      <c r="D22" s="54"/>
      <c r="E22" s="55">
        <v>989</v>
      </c>
      <c r="F22" s="55"/>
      <c r="G22" s="74">
        <v>1030</v>
      </c>
      <c r="I22" s="55">
        <v>825</v>
      </c>
      <c r="J22" s="55"/>
      <c r="K22" s="55">
        <v>915</v>
      </c>
      <c r="L22" s="55"/>
    </row>
    <row r="23" spans="1:12" ht="12.6" customHeight="1">
      <c r="A23" s="98" t="s">
        <v>50</v>
      </c>
      <c r="B23" s="98"/>
      <c r="C23" s="59">
        <v>357</v>
      </c>
      <c r="D23" s="59"/>
      <c r="E23" s="104">
        <v>562</v>
      </c>
      <c r="F23" s="55"/>
      <c r="G23" s="74">
        <v>599</v>
      </c>
      <c r="I23" s="104">
        <v>643</v>
      </c>
      <c r="J23" s="104"/>
      <c r="K23" s="104">
        <v>588</v>
      </c>
      <c r="L23" s="55"/>
    </row>
    <row r="24" spans="1:12" ht="12.6" customHeight="1">
      <c r="A24" s="102" t="s">
        <v>56</v>
      </c>
      <c r="B24" s="102"/>
      <c r="C24" s="82">
        <f>SUM(C17:C23)</f>
        <v>6444</v>
      </c>
      <c r="D24" s="82"/>
      <c r="E24" s="83">
        <f>SUM(E17:E23)</f>
        <v>11489</v>
      </c>
      <c r="F24" s="83"/>
      <c r="G24" s="83">
        <f>SUM(G17:G23)</f>
        <v>12610</v>
      </c>
      <c r="H24" s="83"/>
      <c r="I24" s="83">
        <f>SUM(I17:I23)</f>
        <v>9873</v>
      </c>
      <c r="J24" s="83"/>
      <c r="K24" s="83">
        <f>SUM(K17:K23)</f>
        <v>11511</v>
      </c>
      <c r="L24" s="83"/>
    </row>
    <row r="25" spans="1:12" s="238" customFormat="1" ht="12.6" customHeight="1" thickBot="1">
      <c r="A25" s="239"/>
      <c r="B25" s="239"/>
      <c r="C25" s="240">
        <f>C15+C24</f>
        <v>23090</v>
      </c>
      <c r="D25" s="240"/>
      <c r="E25" s="237">
        <f>E15+E24</f>
        <v>24972</v>
      </c>
      <c r="F25" s="237"/>
      <c r="G25" s="237">
        <f>G15+G24</f>
        <v>24958</v>
      </c>
      <c r="H25" s="237"/>
      <c r="I25" s="237">
        <f>I15+I24</f>
        <v>24916</v>
      </c>
      <c r="J25" s="237"/>
      <c r="K25" s="237">
        <f>K15+K24</f>
        <v>22795</v>
      </c>
      <c r="L25" s="237"/>
    </row>
    <row r="26" spans="1:12" ht="12.6" customHeight="1">
      <c r="A26" s="95" t="s">
        <v>57</v>
      </c>
      <c r="B26" s="103"/>
      <c r="C26" s="80"/>
      <c r="D26" s="80"/>
      <c r="E26" s="65"/>
      <c r="F26" s="65"/>
      <c r="G26" s="65"/>
      <c r="H26" s="65"/>
      <c r="I26" s="65"/>
      <c r="J26" s="65"/>
      <c r="K26" s="65"/>
      <c r="L26" s="65"/>
    </row>
    <row r="27" spans="1:12" ht="12.6" customHeight="1">
      <c r="A27" s="98" t="s">
        <v>58</v>
      </c>
      <c r="B27" s="98"/>
      <c r="C27" s="52">
        <v>1611</v>
      </c>
      <c r="D27" s="52"/>
      <c r="E27" s="52">
        <v>4682</v>
      </c>
      <c r="F27" s="52"/>
      <c r="G27" s="52">
        <v>4634</v>
      </c>
      <c r="H27" s="52"/>
      <c r="I27" s="52">
        <v>3964</v>
      </c>
      <c r="J27" s="52"/>
      <c r="K27" s="52">
        <v>3045</v>
      </c>
      <c r="L27" s="52"/>
    </row>
    <row r="28" spans="1:12" ht="12.6" customHeight="1">
      <c r="A28" s="98" t="s">
        <v>59</v>
      </c>
      <c r="B28" s="98"/>
      <c r="C28" s="55">
        <v>146</v>
      </c>
      <c r="D28" s="55"/>
      <c r="E28" s="55">
        <v>1060</v>
      </c>
      <c r="F28" s="55"/>
      <c r="G28" s="55">
        <v>1390</v>
      </c>
      <c r="H28" s="55"/>
      <c r="I28" s="55">
        <v>1630</v>
      </c>
      <c r="J28" s="55"/>
      <c r="K28" s="55">
        <v>1542</v>
      </c>
      <c r="L28" s="55"/>
    </row>
    <row r="29" spans="1:12" ht="12.6" customHeight="1">
      <c r="A29" s="284" t="s">
        <v>125</v>
      </c>
      <c r="B29" s="284"/>
      <c r="C29" s="55">
        <v>2356</v>
      </c>
      <c r="D29" s="55"/>
      <c r="E29" s="55">
        <v>5739</v>
      </c>
      <c r="F29" s="55"/>
      <c r="G29" s="55">
        <v>4262</v>
      </c>
      <c r="H29" s="55"/>
      <c r="I29" s="55">
        <v>3820</v>
      </c>
      <c r="J29" s="55"/>
      <c r="K29" s="55">
        <v>3840</v>
      </c>
      <c r="L29" s="55"/>
    </row>
    <row r="30" spans="1:12">
      <c r="A30" s="633" t="s">
        <v>198</v>
      </c>
      <c r="B30" s="633"/>
      <c r="C30" s="55">
        <v>1882</v>
      </c>
      <c r="D30" s="55"/>
      <c r="E30" s="55">
        <v>8</v>
      </c>
      <c r="F30" s="55"/>
      <c r="G30" s="55">
        <v>9</v>
      </c>
      <c r="H30" s="55"/>
      <c r="I30" s="55">
        <v>18</v>
      </c>
      <c r="J30" s="55"/>
      <c r="K30" s="55">
        <v>31</v>
      </c>
      <c r="L30" s="55"/>
    </row>
    <row r="31" spans="1:12">
      <c r="A31" s="98" t="s">
        <v>60</v>
      </c>
      <c r="B31" s="98"/>
      <c r="C31" s="55">
        <v>239</v>
      </c>
      <c r="D31" s="55"/>
      <c r="E31" s="55">
        <v>617</v>
      </c>
      <c r="F31" s="55"/>
      <c r="G31" s="55">
        <v>598</v>
      </c>
      <c r="H31" s="55"/>
      <c r="I31" s="55">
        <v>324</v>
      </c>
      <c r="J31" s="55"/>
      <c r="K31" s="55">
        <v>577</v>
      </c>
      <c r="L31" s="55"/>
    </row>
    <row r="32" spans="1:12">
      <c r="A32" s="98" t="s">
        <v>61</v>
      </c>
      <c r="B32" s="191"/>
      <c r="C32" s="55">
        <v>447</v>
      </c>
      <c r="D32" s="55"/>
      <c r="E32" s="55">
        <v>1441</v>
      </c>
      <c r="F32" s="55"/>
      <c r="G32" s="55">
        <v>1499</v>
      </c>
      <c r="H32" s="55"/>
      <c r="I32" s="55">
        <v>1723</v>
      </c>
      <c r="J32" s="55"/>
      <c r="K32" s="55">
        <v>1634</v>
      </c>
      <c r="L32" s="55"/>
    </row>
    <row r="33" spans="1:12">
      <c r="A33" s="188" t="s">
        <v>116</v>
      </c>
      <c r="B33" s="191"/>
      <c r="C33" s="55"/>
      <c r="D33" s="55"/>
      <c r="E33" s="55"/>
      <c r="F33" s="55"/>
      <c r="G33" s="55"/>
      <c r="H33" s="55"/>
      <c r="I33" s="55"/>
      <c r="J33" s="55"/>
      <c r="K33" s="55"/>
      <c r="L33" s="55"/>
    </row>
    <row r="34" spans="1:12">
      <c r="A34" s="188"/>
      <c r="B34" s="188" t="s">
        <v>117</v>
      </c>
      <c r="C34" s="55">
        <v>10146</v>
      </c>
      <c r="D34" s="55"/>
      <c r="E34" s="55">
        <v>1768</v>
      </c>
      <c r="F34" s="55"/>
      <c r="G34" s="507">
        <v>0</v>
      </c>
      <c r="H34" s="565"/>
      <c r="I34" s="55">
        <v>2686</v>
      </c>
      <c r="J34" s="55"/>
      <c r="K34" s="315">
        <v>0</v>
      </c>
      <c r="L34" s="55"/>
    </row>
    <row r="35" spans="1:12" ht="12.6" customHeight="1">
      <c r="A35" s="102" t="s">
        <v>62</v>
      </c>
      <c r="B35" s="102"/>
      <c r="C35" s="82">
        <f>SUM(C27:C34)</f>
        <v>16827</v>
      </c>
      <c r="D35" s="82"/>
      <c r="E35" s="83">
        <f>SUM(E27:E34)</f>
        <v>15315</v>
      </c>
      <c r="F35" s="83"/>
      <c r="G35" s="83">
        <f>SUM(G27:G34)</f>
        <v>12392</v>
      </c>
      <c r="H35" s="83"/>
      <c r="I35" s="83">
        <f>SUM(I27:I34)</f>
        <v>14165</v>
      </c>
      <c r="J35" s="83"/>
      <c r="K35" s="83">
        <f>SUM(K27:K34)</f>
        <v>10669</v>
      </c>
      <c r="L35" s="83"/>
    </row>
    <row r="36" spans="1:12">
      <c r="A36" s="98" t="s">
        <v>59</v>
      </c>
      <c r="B36" s="98"/>
      <c r="C36" s="54">
        <v>289</v>
      </c>
      <c r="D36" s="54"/>
      <c r="E36" s="55">
        <v>311</v>
      </c>
      <c r="F36" s="55"/>
      <c r="G36" s="55">
        <v>1110</v>
      </c>
      <c r="H36" s="55"/>
      <c r="I36" s="55">
        <v>781</v>
      </c>
      <c r="J36" s="55"/>
      <c r="K36" s="55">
        <v>1561</v>
      </c>
      <c r="L36" s="55"/>
    </row>
    <row r="37" spans="1:12">
      <c r="A37" s="284" t="s">
        <v>125</v>
      </c>
      <c r="B37" s="284"/>
      <c r="C37" s="54">
        <v>1219</v>
      </c>
      <c r="D37" s="54"/>
      <c r="E37" s="55">
        <v>1417</v>
      </c>
      <c r="F37" s="55"/>
      <c r="G37" s="55">
        <v>1933</v>
      </c>
      <c r="H37" s="55"/>
      <c r="I37" s="55">
        <v>1272</v>
      </c>
      <c r="J37" s="55"/>
      <c r="K37" s="55">
        <v>1673</v>
      </c>
      <c r="L37" s="55"/>
    </row>
    <row r="38" spans="1:12" ht="12.6" customHeight="1">
      <c r="A38" s="98" t="s">
        <v>63</v>
      </c>
      <c r="B38" s="98"/>
      <c r="C38" s="54">
        <v>8193</v>
      </c>
      <c r="D38" s="54"/>
      <c r="E38" s="55">
        <v>9325</v>
      </c>
      <c r="F38" s="55"/>
      <c r="G38" s="55">
        <v>9093</v>
      </c>
      <c r="H38" s="55"/>
      <c r="I38" s="55">
        <v>9200</v>
      </c>
      <c r="J38" s="55"/>
      <c r="K38" s="55">
        <v>8738</v>
      </c>
      <c r="L38" s="55"/>
    </row>
    <row r="39" spans="1:12" ht="12.6" customHeight="1">
      <c r="A39" s="98" t="s">
        <v>41</v>
      </c>
      <c r="B39" s="98"/>
      <c r="C39" s="54">
        <v>1606</v>
      </c>
      <c r="D39" s="54"/>
      <c r="E39" s="55">
        <v>2445</v>
      </c>
      <c r="F39" s="55"/>
      <c r="G39" s="55">
        <v>2381</v>
      </c>
      <c r="H39" s="55"/>
      <c r="I39" s="55">
        <v>2633</v>
      </c>
      <c r="J39" s="55"/>
      <c r="K39" s="55">
        <v>2647</v>
      </c>
      <c r="L39" s="55"/>
    </row>
    <row r="40" spans="1:12" ht="12.6" customHeight="1">
      <c r="A40" s="98" t="s">
        <v>60</v>
      </c>
      <c r="B40" s="98"/>
      <c r="C40" s="54">
        <v>1225</v>
      </c>
      <c r="D40" s="54"/>
      <c r="E40" s="55">
        <v>1605</v>
      </c>
      <c r="F40" s="55"/>
      <c r="G40" s="55">
        <v>1526</v>
      </c>
      <c r="H40" s="55"/>
      <c r="I40" s="55">
        <v>965</v>
      </c>
      <c r="J40" s="55"/>
      <c r="K40" s="55">
        <v>999</v>
      </c>
      <c r="L40" s="55"/>
    </row>
    <row r="41" spans="1:12" ht="12.6" customHeight="1">
      <c r="A41" s="98" t="s">
        <v>61</v>
      </c>
      <c r="B41" s="98"/>
      <c r="C41" s="59">
        <v>388</v>
      </c>
      <c r="D41" s="59"/>
      <c r="E41" s="104">
        <v>465</v>
      </c>
      <c r="F41" s="104"/>
      <c r="G41" s="104">
        <v>537</v>
      </c>
      <c r="H41" s="104"/>
      <c r="I41" s="104">
        <v>595</v>
      </c>
      <c r="J41" s="104"/>
      <c r="K41" s="104">
        <v>891</v>
      </c>
      <c r="L41" s="55"/>
    </row>
    <row r="42" spans="1:12" ht="12.6" customHeight="1">
      <c r="A42" s="102" t="s">
        <v>64</v>
      </c>
      <c r="B42" s="102"/>
      <c r="C42" s="59">
        <f>SUM(C36:C41)</f>
        <v>12920</v>
      </c>
      <c r="D42" s="59"/>
      <c r="E42" s="104">
        <f>SUM(E36:E41)</f>
        <v>15568</v>
      </c>
      <c r="F42" s="104"/>
      <c r="G42" s="104">
        <f>SUM(G36:G41)</f>
        <v>16580</v>
      </c>
      <c r="H42" s="104"/>
      <c r="I42" s="104">
        <f>SUM(I36:I41)</f>
        <v>15446</v>
      </c>
      <c r="J42" s="104"/>
      <c r="K42" s="104">
        <f>SUM(K36:K41)</f>
        <v>16509</v>
      </c>
      <c r="L42" s="83"/>
    </row>
    <row r="43" spans="1:12" ht="12.6" customHeight="1">
      <c r="A43" s="102"/>
      <c r="B43" s="102"/>
      <c r="C43" s="59">
        <f>C35+C42</f>
        <v>29747</v>
      </c>
      <c r="D43" s="59"/>
      <c r="E43" s="104">
        <f>E35+E42</f>
        <v>30883</v>
      </c>
      <c r="F43" s="104"/>
      <c r="G43" s="104">
        <f>G35+G42</f>
        <v>28972</v>
      </c>
      <c r="H43" s="104"/>
      <c r="I43" s="104">
        <f>I35+I42</f>
        <v>29611</v>
      </c>
      <c r="J43" s="104"/>
      <c r="K43" s="104">
        <f>K35+K42</f>
        <v>27178</v>
      </c>
      <c r="L43" s="83"/>
    </row>
    <row r="44" spans="1:12" ht="12.6" customHeight="1">
      <c r="A44" s="95" t="s">
        <v>105</v>
      </c>
      <c r="B44" s="95"/>
      <c r="C44" s="54"/>
      <c r="D44" s="54"/>
      <c r="E44" s="55"/>
      <c r="F44" s="55"/>
      <c r="G44" s="55"/>
      <c r="H44" s="55"/>
      <c r="I44" s="55"/>
      <c r="J44" s="55"/>
      <c r="K44" s="55"/>
      <c r="L44" s="55"/>
    </row>
    <row r="45" spans="1:12" ht="12.6" customHeight="1">
      <c r="A45" s="98" t="s">
        <v>65</v>
      </c>
      <c r="B45" s="98"/>
      <c r="C45" s="54">
        <v>-9325</v>
      </c>
      <c r="D45" s="54"/>
      <c r="E45" s="55">
        <v>-7667</v>
      </c>
      <c r="F45" s="55"/>
      <c r="G45" s="55">
        <v>-5563</v>
      </c>
      <c r="H45" s="55"/>
      <c r="I45" s="55">
        <v>-6608</v>
      </c>
      <c r="J45" s="55"/>
      <c r="K45" s="55">
        <v>-6054</v>
      </c>
      <c r="L45" s="55"/>
    </row>
    <row r="46" spans="1:12" ht="12.6" customHeight="1">
      <c r="A46" s="98" t="s">
        <v>66</v>
      </c>
      <c r="B46" s="98"/>
      <c r="C46" s="59">
        <v>2668</v>
      </c>
      <c r="D46" s="59"/>
      <c r="E46" s="104">
        <v>1756</v>
      </c>
      <c r="F46" s="104"/>
      <c r="G46" s="104">
        <v>1549</v>
      </c>
      <c r="H46" s="104"/>
      <c r="I46" s="104">
        <v>1913</v>
      </c>
      <c r="J46" s="104"/>
      <c r="K46" s="104">
        <v>1671</v>
      </c>
      <c r="L46" s="55"/>
    </row>
    <row r="47" spans="1:12" ht="12.6" customHeight="1">
      <c r="A47" s="634"/>
      <c r="B47" s="634"/>
      <c r="C47" s="181">
        <f>SUM(C45:C46)</f>
        <v>-6657</v>
      </c>
      <c r="D47" s="82"/>
      <c r="E47" s="182">
        <f>SUM(E45:E46)</f>
        <v>-5911</v>
      </c>
      <c r="F47" s="83"/>
      <c r="G47" s="182">
        <f>SUM(G45:G46)</f>
        <v>-4014</v>
      </c>
      <c r="H47" s="83"/>
      <c r="I47" s="182">
        <f>SUM(I45:I46)</f>
        <v>-4695</v>
      </c>
      <c r="J47" s="83"/>
      <c r="K47" s="182">
        <f>SUM(K45:K46)</f>
        <v>-4383</v>
      </c>
      <c r="L47" s="182"/>
    </row>
    <row r="48" spans="1:12" s="307" customFormat="1" ht="12.6" customHeight="1" thickBot="1">
      <c r="A48" s="311"/>
      <c r="B48" s="311"/>
      <c r="C48" s="64">
        <f>SUM(C47+C43)</f>
        <v>23090</v>
      </c>
      <c r="D48" s="64"/>
      <c r="E48" s="105">
        <f>SUM(E47+E43)</f>
        <v>24972</v>
      </c>
      <c r="F48" s="105"/>
      <c r="G48" s="105">
        <f>SUM(G47+G43)</f>
        <v>24958</v>
      </c>
      <c r="H48" s="105"/>
      <c r="I48" s="105">
        <f>SUM(I47+I43)</f>
        <v>24916</v>
      </c>
      <c r="J48" s="105"/>
      <c r="K48" s="105">
        <f>SUM(K47+K43)</f>
        <v>22795</v>
      </c>
      <c r="L48" s="312"/>
    </row>
    <row r="49" spans="1:16" s="307" customFormat="1" ht="24" customHeight="1">
      <c r="A49" s="487">
        <v>-1</v>
      </c>
      <c r="B49" s="637" t="s">
        <v>259</v>
      </c>
      <c r="C49" s="637"/>
      <c r="D49" s="637"/>
      <c r="E49" s="637"/>
      <c r="F49" s="637"/>
      <c r="G49" s="637"/>
      <c r="H49" s="637"/>
      <c r="I49" s="637"/>
      <c r="J49" s="637"/>
      <c r="K49" s="637"/>
      <c r="L49" s="637"/>
    </row>
    <row r="50" spans="1:16" s="238" customFormat="1" ht="21.75" customHeight="1">
      <c r="A50" s="487"/>
      <c r="B50" s="636"/>
      <c r="C50" s="636"/>
      <c r="D50" s="636"/>
      <c r="E50" s="636"/>
      <c r="F50" s="636"/>
      <c r="G50" s="636"/>
      <c r="H50" s="636"/>
      <c r="I50" s="636"/>
      <c r="J50" s="636"/>
      <c r="K50" s="636"/>
      <c r="L50" s="636"/>
      <c r="M50" s="313"/>
      <c r="N50" s="313"/>
      <c r="O50" s="313"/>
      <c r="P50" s="313"/>
    </row>
    <row r="51" spans="1:16" s="238" customFormat="1" ht="12.6" customHeight="1">
      <c r="A51" s="309"/>
      <c r="B51" s="309"/>
      <c r="C51" s="262"/>
      <c r="D51" s="262"/>
      <c r="E51" s="242"/>
      <c r="F51" s="242"/>
      <c r="G51" s="242"/>
      <c r="H51" s="242"/>
      <c r="I51" s="242"/>
      <c r="J51" s="242"/>
      <c r="K51" s="242"/>
      <c r="L51" s="242"/>
    </row>
    <row r="52" spans="1:16" ht="16.5" customHeight="1">
      <c r="A52" s="635"/>
      <c r="B52" s="635"/>
      <c r="C52" s="635"/>
      <c r="D52" s="635"/>
      <c r="E52" s="635"/>
      <c r="F52" s="635"/>
      <c r="G52" s="635"/>
      <c r="H52" s="635"/>
      <c r="I52" s="635"/>
      <c r="J52" s="563"/>
      <c r="K52" s="52"/>
      <c r="L52" s="52"/>
    </row>
  </sheetData>
  <mergeCells count="8">
    <mergeCell ref="A5:B5"/>
    <mergeCell ref="A8:B8"/>
    <mergeCell ref="A30:B30"/>
    <mergeCell ref="A47:B47"/>
    <mergeCell ref="A52:I52"/>
    <mergeCell ref="B50:L50"/>
    <mergeCell ref="B49:L49"/>
    <mergeCell ref="A21:B21"/>
  </mergeCells>
  <pageMargins left="0.70866141732283472" right="0.70866141732283472" top="0.74803149606299213" bottom="0.74803149606299213" header="0.31496062992125984" footer="0.31496062992125984"/>
  <pageSetup scale="82" orientation="portrait" r:id="rId1"/>
  <headerFooter alignWithMargins="0">
    <oddFooter>&amp;C</oddFooter>
  </headerFooter>
  <ignoredErrors>
    <ignoredError sqref="G5:H5 K5 I5 E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13"/>
  <sheetViews>
    <sheetView showGridLines="0" tabSelected="1" view="pageBreakPreview" zoomScaleNormal="100" zoomScaleSheetLayoutView="100" workbookViewId="0">
      <selection activeCell="B40" sqref="B40:C40"/>
    </sheetView>
  </sheetViews>
  <sheetFormatPr defaultColWidth="21.5" defaultRowHeight="12.75"/>
  <cols>
    <col min="1" max="1" width="1.83203125" style="121" customWidth="1"/>
    <col min="2" max="2" width="59.83203125" style="3" customWidth="1"/>
    <col min="3" max="3" width="32.6640625" style="138" customWidth="1"/>
    <col min="4" max="4" width="11.5" style="3" customWidth="1"/>
    <col min="5" max="5" width="1.6640625" style="121" customWidth="1"/>
    <col min="6" max="6" width="10.33203125" style="3" customWidth="1"/>
    <col min="7" max="7" width="2" style="3" bestFit="1" customWidth="1"/>
    <col min="8" max="16384" width="21.5" style="3"/>
  </cols>
  <sheetData>
    <row r="1" spans="1:7" s="27" customFormat="1" ht="12">
      <c r="B1" s="194" t="s">
        <v>0</v>
      </c>
      <c r="C1" s="21"/>
    </row>
    <row r="2" spans="1:7" s="27" customFormat="1" ht="12">
      <c r="B2" s="194" t="s">
        <v>19</v>
      </c>
      <c r="C2" s="21"/>
    </row>
    <row r="3" spans="1:7" s="27" customFormat="1" ht="12">
      <c r="B3" s="192" t="s">
        <v>93</v>
      </c>
      <c r="C3" s="21"/>
    </row>
    <row r="4" spans="1:7" s="27" customFormat="1" ht="12">
      <c r="B4" s="27" t="s">
        <v>20</v>
      </c>
      <c r="C4" s="21"/>
    </row>
    <row r="5" spans="1:7" s="27" customFormat="1" ht="12">
      <c r="B5" s="20"/>
      <c r="C5" s="125"/>
      <c r="D5" s="193"/>
      <c r="F5" s="193"/>
    </row>
    <row r="6" spans="1:7" s="322" customFormat="1" ht="22.5">
      <c r="B6" s="20"/>
      <c r="C6" s="318" t="s">
        <v>3</v>
      </c>
      <c r="D6" s="319">
        <v>2020</v>
      </c>
      <c r="E6" s="320"/>
      <c r="F6" s="320">
        <v>2019</v>
      </c>
      <c r="G6" s="310" t="s">
        <v>106</v>
      </c>
    </row>
    <row r="7" spans="1:7" s="322" customFormat="1" ht="1.5" customHeight="1">
      <c r="A7" s="321"/>
      <c r="B7" s="19"/>
      <c r="C7" s="135"/>
      <c r="D7" s="36"/>
      <c r="E7" s="37"/>
      <c r="F7" s="329"/>
      <c r="G7" s="37"/>
    </row>
    <row r="8" spans="1:7" ht="12" customHeight="1">
      <c r="A8" s="648" t="s">
        <v>21</v>
      </c>
      <c r="B8" s="648"/>
      <c r="C8" s="127"/>
      <c r="D8" s="163">
        <v>6487</v>
      </c>
      <c r="E8" s="18"/>
      <c r="F8" s="490">
        <v>7488</v>
      </c>
      <c r="G8" s="18"/>
    </row>
    <row r="9" spans="1:7" ht="12" customHeight="1">
      <c r="A9" s="638" t="s">
        <v>22</v>
      </c>
      <c r="B9" s="638"/>
      <c r="C9" s="136">
        <v>17</v>
      </c>
      <c r="D9" s="532">
        <v>5971</v>
      </c>
      <c r="E9" s="16"/>
      <c r="F9" s="491">
        <v>6447</v>
      </c>
      <c r="G9" s="16"/>
    </row>
    <row r="10" spans="1:7" ht="12" customHeight="1">
      <c r="A10" s="649" t="s">
        <v>23</v>
      </c>
      <c r="B10" s="649"/>
      <c r="C10" s="32"/>
      <c r="D10" s="534">
        <v>516</v>
      </c>
      <c r="E10" s="15"/>
      <c r="F10" s="492">
        <v>1041</v>
      </c>
      <c r="G10" s="15"/>
    </row>
    <row r="11" spans="1:7" ht="12" customHeight="1">
      <c r="A11" s="650" t="s">
        <v>24</v>
      </c>
      <c r="B11" s="650"/>
      <c r="C11" s="35"/>
      <c r="D11" s="535">
        <v>420</v>
      </c>
      <c r="E11" s="14"/>
      <c r="F11" s="493">
        <v>557</v>
      </c>
      <c r="G11" s="14"/>
    </row>
    <row r="12" spans="1:7" ht="12" customHeight="1">
      <c r="A12" s="650" t="s">
        <v>25</v>
      </c>
      <c r="B12" s="650"/>
      <c r="C12" s="35">
        <v>6</v>
      </c>
      <c r="D12" s="535">
        <v>320</v>
      </c>
      <c r="E12" s="14"/>
      <c r="F12" s="493">
        <v>156</v>
      </c>
      <c r="G12" s="14"/>
    </row>
    <row r="13" spans="1:7" ht="12" customHeight="1">
      <c r="A13" s="651" t="s">
        <v>97</v>
      </c>
      <c r="B13" s="651"/>
      <c r="C13" s="35"/>
      <c r="D13" s="535">
        <v>-2</v>
      </c>
      <c r="E13" s="14"/>
      <c r="F13" s="493">
        <v>-34</v>
      </c>
      <c r="G13" s="14"/>
    </row>
    <row r="14" spans="1:7" ht="12" customHeight="1">
      <c r="A14" s="651" t="s">
        <v>168</v>
      </c>
      <c r="B14" s="651"/>
      <c r="C14" s="35">
        <v>7</v>
      </c>
      <c r="D14" s="535">
        <v>-11</v>
      </c>
      <c r="E14" s="14"/>
      <c r="F14" s="493">
        <v>-38</v>
      </c>
      <c r="G14" s="14"/>
    </row>
    <row r="15" spans="1:7" ht="12" customHeight="1">
      <c r="A15" s="638" t="s">
        <v>26</v>
      </c>
      <c r="B15" s="638"/>
      <c r="C15" s="136">
        <v>8</v>
      </c>
      <c r="D15" s="535">
        <v>-1123</v>
      </c>
      <c r="E15" s="14"/>
      <c r="F15" s="493">
        <v>920</v>
      </c>
      <c r="G15" s="14"/>
    </row>
    <row r="16" spans="1:7" ht="12" customHeight="1">
      <c r="A16" s="649" t="s">
        <v>27</v>
      </c>
      <c r="B16" s="649"/>
      <c r="C16" s="32"/>
      <c r="D16" s="178">
        <f>D10-SUM(D11:D15)</f>
        <v>912</v>
      </c>
      <c r="E16" s="15"/>
      <c r="F16" s="494">
        <f>F10-SUM(F11:F15)</f>
        <v>-520</v>
      </c>
      <c r="G16" s="15"/>
    </row>
    <row r="17" spans="1:7" ht="12" customHeight="1">
      <c r="A17" s="650" t="s">
        <v>28</v>
      </c>
      <c r="B17" s="650"/>
      <c r="C17" s="35">
        <v>9</v>
      </c>
      <c r="D17" s="535">
        <v>1060</v>
      </c>
      <c r="E17" s="14"/>
      <c r="F17" s="493">
        <v>996</v>
      </c>
      <c r="G17" s="14"/>
    </row>
    <row r="18" spans="1:7" ht="12" customHeight="1">
      <c r="A18" s="638" t="s">
        <v>29</v>
      </c>
      <c r="B18" s="638"/>
      <c r="C18" s="136">
        <v>9</v>
      </c>
      <c r="D18" s="532">
        <v>-27</v>
      </c>
      <c r="E18" s="16"/>
      <c r="F18" s="491">
        <v>-226</v>
      </c>
      <c r="G18" s="16"/>
    </row>
    <row r="19" spans="1:7" ht="12" customHeight="1">
      <c r="A19" s="649" t="s">
        <v>30</v>
      </c>
      <c r="B19" s="649"/>
      <c r="C19" s="34"/>
      <c r="D19" s="178">
        <f>D16-D17-D18</f>
        <v>-121</v>
      </c>
      <c r="E19" s="15"/>
      <c r="F19" s="494">
        <f>F16-F17-F18</f>
        <v>-1290</v>
      </c>
      <c r="G19" s="15"/>
    </row>
    <row r="20" spans="1:7" ht="12" customHeight="1">
      <c r="A20" s="638" t="s">
        <v>17</v>
      </c>
      <c r="B20" s="638"/>
      <c r="C20" s="136">
        <v>11</v>
      </c>
      <c r="D20" s="532">
        <v>49</v>
      </c>
      <c r="E20" s="16"/>
      <c r="F20" s="491">
        <v>251</v>
      </c>
      <c r="G20" s="16"/>
    </row>
    <row r="21" spans="1:7" ht="12" customHeight="1">
      <c r="A21" s="639" t="s">
        <v>232</v>
      </c>
      <c r="B21" s="639"/>
      <c r="C21" s="32"/>
      <c r="D21" s="178">
        <f>D19-D20</f>
        <v>-170</v>
      </c>
      <c r="E21" s="15"/>
      <c r="F21" s="494">
        <f>F19-F20</f>
        <v>-1541</v>
      </c>
      <c r="G21" s="516"/>
    </row>
    <row r="22" spans="1:7" s="121" customFormat="1" ht="12" customHeight="1">
      <c r="A22" s="645" t="s">
        <v>174</v>
      </c>
      <c r="B22" s="645"/>
      <c r="C22" s="31">
        <v>31</v>
      </c>
      <c r="D22" s="532">
        <v>-398</v>
      </c>
      <c r="E22" s="520"/>
      <c r="F22" s="491">
        <v>-66</v>
      </c>
      <c r="G22" s="520"/>
    </row>
    <row r="23" spans="1:7" s="121" customFormat="1" ht="12" customHeight="1" thickBot="1">
      <c r="A23" s="646" t="s">
        <v>175</v>
      </c>
      <c r="B23" s="646"/>
      <c r="C23" s="33"/>
      <c r="D23" s="602">
        <f>D21+D22</f>
        <v>-568</v>
      </c>
      <c r="E23" s="24"/>
      <c r="F23" s="603">
        <f>F21+F22</f>
        <v>-1607</v>
      </c>
      <c r="G23" s="24"/>
    </row>
    <row r="24" spans="1:7" ht="12" customHeight="1">
      <c r="A24" s="640" t="s">
        <v>31</v>
      </c>
      <c r="B24" s="641"/>
      <c r="C24" s="32"/>
      <c r="D24" s="536"/>
      <c r="E24" s="316"/>
      <c r="F24" s="518"/>
      <c r="G24" s="316"/>
    </row>
    <row r="25" spans="1:7" ht="12" customHeight="1">
      <c r="B25" s="38" t="s">
        <v>35</v>
      </c>
      <c r="C25" s="32"/>
      <c r="D25" s="163">
        <v>-868</v>
      </c>
      <c r="E25" s="18"/>
      <c r="F25" s="490">
        <v>-1797</v>
      </c>
      <c r="G25" s="18"/>
    </row>
    <row r="26" spans="1:7">
      <c r="A26" s="321"/>
      <c r="B26" s="524" t="s">
        <v>181</v>
      </c>
      <c r="C26" s="31"/>
      <c r="D26" s="532">
        <v>300</v>
      </c>
      <c r="E26" s="16"/>
      <c r="F26" s="491">
        <v>190</v>
      </c>
      <c r="G26" s="16"/>
    </row>
    <row r="27" spans="1:7" ht="13.5" thickBot="1">
      <c r="A27" s="523"/>
      <c r="B27" s="30"/>
      <c r="C27" s="33"/>
      <c r="D27" s="521">
        <f>SUM(D25:D26)</f>
        <v>-568</v>
      </c>
      <c r="E27" s="24"/>
      <c r="F27" s="522">
        <f>SUM(F25:F26)</f>
        <v>-1607</v>
      </c>
      <c r="G27" s="24"/>
    </row>
    <row r="28" spans="1:7" s="121" customFormat="1" ht="13.9" customHeight="1">
      <c r="A28" s="639" t="s">
        <v>263</v>
      </c>
      <c r="B28" s="639"/>
      <c r="C28" s="32"/>
      <c r="D28" s="515"/>
      <c r="E28" s="516"/>
      <c r="F28" s="517"/>
      <c r="G28" s="516"/>
    </row>
    <row r="29" spans="1:7" s="121" customFormat="1" ht="13.9" customHeight="1">
      <c r="A29" s="639" t="s">
        <v>183</v>
      </c>
      <c r="B29" s="639"/>
      <c r="C29" s="32"/>
      <c r="D29" s="515"/>
      <c r="E29" s="516"/>
      <c r="F29" s="517"/>
      <c r="G29" s="516"/>
    </row>
    <row r="30" spans="1:7" s="121" customFormat="1" ht="13.9" customHeight="1">
      <c r="A30" s="514"/>
      <c r="B30" s="519" t="s">
        <v>176</v>
      </c>
      <c r="C30" s="32"/>
      <c r="D30" s="515">
        <v>-170</v>
      </c>
      <c r="E30" s="516"/>
      <c r="F30" s="517">
        <v>-1541</v>
      </c>
      <c r="G30" s="516"/>
    </row>
    <row r="31" spans="1:7" s="121" customFormat="1" ht="13.9" customHeight="1">
      <c r="A31" s="514"/>
      <c r="B31" s="519" t="s">
        <v>177</v>
      </c>
      <c r="C31" s="32">
        <v>31</v>
      </c>
      <c r="D31" s="532">
        <v>-698</v>
      </c>
      <c r="E31" s="516"/>
      <c r="F31" s="491">
        <v>-256</v>
      </c>
      <c r="G31" s="516"/>
    </row>
    <row r="32" spans="1:7" s="121" customFormat="1" ht="13.9" customHeight="1" thickBot="1">
      <c r="A32" s="510"/>
      <c r="B32" s="525"/>
      <c r="C32" s="33"/>
      <c r="D32" s="521">
        <f>D30+D31</f>
        <v>-868</v>
      </c>
      <c r="E32" s="24"/>
      <c r="F32" s="522">
        <f>F30+F31</f>
        <v>-1797</v>
      </c>
      <c r="G32" s="24"/>
    </row>
    <row r="33" spans="1:7" ht="12" customHeight="1">
      <c r="A33" s="642" t="s">
        <v>34</v>
      </c>
      <c r="B33" s="642"/>
      <c r="C33" s="35">
        <v>12</v>
      </c>
      <c r="D33" s="536"/>
      <c r="E33" s="316"/>
      <c r="F33" s="518"/>
      <c r="G33" s="316"/>
    </row>
    <row r="34" spans="1:7" s="121" customFormat="1">
      <c r="B34" s="177" t="s">
        <v>176</v>
      </c>
      <c r="C34" s="35"/>
      <c r="D34" s="537"/>
      <c r="E34" s="317"/>
      <c r="F34" s="495"/>
      <c r="G34" s="316"/>
    </row>
    <row r="35" spans="1:7" s="121" customFormat="1">
      <c r="B35" s="177" t="s">
        <v>268</v>
      </c>
      <c r="C35" s="35"/>
      <c r="D35" s="537">
        <v>-0.08</v>
      </c>
      <c r="E35" s="317"/>
      <c r="F35" s="495">
        <v>-0.65</v>
      </c>
      <c r="G35" s="316"/>
    </row>
    <row r="36" spans="1:7" s="121" customFormat="1">
      <c r="A36" s="322"/>
      <c r="B36" s="177" t="s">
        <v>177</v>
      </c>
      <c r="C36" s="35"/>
      <c r="D36" s="537"/>
      <c r="E36" s="317"/>
      <c r="F36" s="495"/>
      <c r="G36" s="316"/>
    </row>
    <row r="37" spans="1:7" ht="13.5" thickBot="1">
      <c r="A37" s="323"/>
      <c r="B37" s="529" t="s">
        <v>268</v>
      </c>
      <c r="C37" s="531">
        <v>31</v>
      </c>
      <c r="D37" s="533">
        <v>-0.28999999999999998</v>
      </c>
      <c r="E37" s="527"/>
      <c r="F37" s="528">
        <v>-0.11</v>
      </c>
      <c r="G37" s="527"/>
    </row>
    <row r="38" spans="1:7" s="121" customFormat="1" ht="13.9" customHeight="1" thickBot="1">
      <c r="A38" s="647" t="s">
        <v>178</v>
      </c>
      <c r="B38" s="647"/>
      <c r="C38" s="526"/>
      <c r="D38" s="533">
        <f>D35+D37</f>
        <v>-0.37</v>
      </c>
      <c r="E38" s="527"/>
      <c r="F38" s="528">
        <f>F35+F37</f>
        <v>-0.76</v>
      </c>
      <c r="G38" s="527"/>
    </row>
    <row r="39" spans="1:7" s="121" customFormat="1" ht="9.75" customHeight="1">
      <c r="A39" s="310" t="s">
        <v>106</v>
      </c>
      <c r="B39" s="644" t="s">
        <v>179</v>
      </c>
      <c r="C39" s="644"/>
      <c r="D39" s="644"/>
      <c r="E39" s="644"/>
      <c r="F39" s="644"/>
      <c r="G39" s="184"/>
    </row>
    <row r="40" spans="1:7" s="121" customFormat="1" ht="9.75" customHeight="1">
      <c r="A40" s="310" t="s">
        <v>162</v>
      </c>
      <c r="B40" s="644" t="s">
        <v>180</v>
      </c>
      <c r="C40" s="644"/>
      <c r="D40" s="530"/>
      <c r="E40" s="530"/>
      <c r="F40" s="530"/>
      <c r="G40" s="184"/>
    </row>
    <row r="41" spans="1:7" ht="11.25" customHeight="1">
      <c r="B41" s="4"/>
      <c r="C41" s="137"/>
      <c r="D41" s="4"/>
      <c r="F41" s="4"/>
    </row>
    <row r="42" spans="1:7" ht="12.75" customHeight="1">
      <c r="B42" s="643" t="s">
        <v>94</v>
      </c>
      <c r="C42" s="643"/>
      <c r="D42" s="643"/>
      <c r="E42" s="643"/>
      <c r="F42" s="643"/>
    </row>
    <row r="43" spans="1:7" ht="15" customHeight="1">
      <c r="B43" s="4"/>
      <c r="C43" s="137"/>
      <c r="D43" s="4"/>
      <c r="F43" s="4"/>
    </row>
    <row r="44" spans="1:7" ht="15" customHeight="1">
      <c r="B44" s="4"/>
      <c r="C44" s="137"/>
      <c r="D44" s="4"/>
      <c r="F44" s="4"/>
    </row>
    <row r="45" spans="1:7" ht="15" customHeight="1">
      <c r="B45" s="4"/>
      <c r="C45" s="137"/>
      <c r="D45" s="4"/>
      <c r="F45" s="4"/>
    </row>
    <row r="46" spans="1:7" ht="15" customHeight="1">
      <c r="B46" s="4"/>
      <c r="C46" s="137"/>
      <c r="D46" s="4"/>
      <c r="F46" s="4"/>
    </row>
    <row r="47" spans="1:7" ht="15" customHeight="1">
      <c r="B47" s="4"/>
      <c r="C47" s="137"/>
      <c r="D47" s="4"/>
      <c r="F47" s="4"/>
    </row>
    <row r="48" spans="1:7" ht="15" customHeight="1">
      <c r="B48" s="4"/>
      <c r="C48" s="137"/>
      <c r="D48" s="4"/>
      <c r="F48" s="4"/>
    </row>
    <row r="49" spans="2:6" ht="15" customHeight="1">
      <c r="B49" s="4"/>
      <c r="C49" s="137"/>
      <c r="D49" s="4"/>
      <c r="F49" s="4"/>
    </row>
    <row r="50" spans="2:6" ht="15" customHeight="1">
      <c r="B50" s="4"/>
      <c r="C50" s="137"/>
      <c r="D50" s="4"/>
      <c r="F50" s="4"/>
    </row>
    <row r="51" spans="2:6" ht="15" customHeight="1">
      <c r="B51" s="4"/>
      <c r="C51" s="137"/>
      <c r="D51" s="4"/>
      <c r="F51" s="4"/>
    </row>
    <row r="52" spans="2:6" ht="15" customHeight="1">
      <c r="B52" s="4"/>
      <c r="C52" s="137"/>
      <c r="D52" s="4"/>
      <c r="F52" s="4"/>
    </row>
    <row r="53" spans="2:6" ht="15" customHeight="1">
      <c r="B53" s="4"/>
      <c r="C53" s="137"/>
      <c r="D53" s="4"/>
      <c r="F53" s="4"/>
    </row>
    <row r="54" spans="2:6" ht="15" customHeight="1">
      <c r="B54" s="4"/>
      <c r="C54" s="137"/>
      <c r="D54" s="4"/>
      <c r="F54" s="4"/>
    </row>
    <row r="55" spans="2:6" ht="15" customHeight="1">
      <c r="B55" s="4"/>
      <c r="C55" s="137"/>
      <c r="D55" s="4"/>
      <c r="F55" s="4"/>
    </row>
    <row r="56" spans="2:6" ht="15" customHeight="1">
      <c r="B56" s="4"/>
      <c r="C56" s="137"/>
      <c r="D56" s="4"/>
      <c r="F56" s="4"/>
    </row>
    <row r="57" spans="2:6" ht="15" customHeight="1">
      <c r="B57" s="4"/>
      <c r="C57" s="137"/>
      <c r="D57" s="4"/>
      <c r="F57" s="4"/>
    </row>
    <row r="58" spans="2:6" ht="15" customHeight="1">
      <c r="B58" s="4"/>
      <c r="C58" s="137"/>
      <c r="D58" s="4"/>
      <c r="F58" s="4"/>
    </row>
    <row r="59" spans="2:6" ht="15" customHeight="1">
      <c r="B59" s="4"/>
      <c r="C59" s="137"/>
      <c r="D59" s="4"/>
      <c r="F59" s="4"/>
    </row>
    <row r="60" spans="2:6" ht="15" customHeight="1">
      <c r="B60" s="4"/>
      <c r="C60" s="137"/>
      <c r="D60" s="4"/>
      <c r="F60" s="4"/>
    </row>
    <row r="61" spans="2:6" ht="15" customHeight="1">
      <c r="B61" s="4"/>
      <c r="C61" s="137"/>
      <c r="D61" s="4"/>
      <c r="F61" s="4"/>
    </row>
    <row r="62" spans="2:6" ht="15" customHeight="1">
      <c r="B62" s="4"/>
      <c r="C62" s="137"/>
      <c r="D62" s="4"/>
      <c r="F62" s="4"/>
    </row>
    <row r="63" spans="2:6" ht="15" customHeight="1">
      <c r="B63" s="4"/>
      <c r="C63" s="137"/>
      <c r="D63" s="4"/>
      <c r="F63" s="4"/>
    </row>
    <row r="64" spans="2:6" ht="15" customHeight="1">
      <c r="B64" s="4"/>
      <c r="C64" s="137"/>
      <c r="D64" s="4"/>
      <c r="F64" s="4"/>
    </row>
    <row r="65" spans="2:6" ht="15" customHeight="1">
      <c r="B65" s="4"/>
      <c r="C65" s="137"/>
      <c r="D65" s="4"/>
      <c r="F65" s="4"/>
    </row>
    <row r="66" spans="2:6" ht="15" customHeight="1">
      <c r="B66" s="4"/>
      <c r="C66" s="137"/>
      <c r="D66" s="4"/>
      <c r="F66" s="4"/>
    </row>
    <row r="67" spans="2:6" ht="15" customHeight="1">
      <c r="B67" s="4"/>
      <c r="C67" s="137"/>
      <c r="D67" s="4"/>
      <c r="F67" s="4"/>
    </row>
    <row r="68" spans="2:6" ht="15" customHeight="1">
      <c r="B68" s="4"/>
      <c r="C68" s="137"/>
      <c r="D68" s="4"/>
      <c r="F68" s="4"/>
    </row>
    <row r="69" spans="2:6" ht="15" customHeight="1">
      <c r="B69" s="4"/>
      <c r="C69" s="137"/>
      <c r="D69" s="4"/>
      <c r="F69" s="4"/>
    </row>
    <row r="70" spans="2:6" ht="15" customHeight="1">
      <c r="B70" s="4"/>
      <c r="C70" s="137"/>
      <c r="D70" s="4"/>
      <c r="F70" s="4"/>
    </row>
    <row r="71" spans="2:6" ht="15" customHeight="1">
      <c r="B71" s="4"/>
      <c r="C71" s="137"/>
      <c r="D71" s="4"/>
      <c r="F71" s="4"/>
    </row>
    <row r="72" spans="2:6" ht="15" customHeight="1">
      <c r="B72" s="4"/>
      <c r="C72" s="137"/>
      <c r="D72" s="4"/>
      <c r="F72" s="4"/>
    </row>
    <row r="73" spans="2:6" ht="15" customHeight="1">
      <c r="B73" s="4"/>
      <c r="C73" s="137"/>
      <c r="D73" s="4"/>
      <c r="F73" s="4"/>
    </row>
    <row r="74" spans="2:6" ht="15" customHeight="1">
      <c r="B74" s="4"/>
      <c r="C74" s="137"/>
      <c r="D74" s="4"/>
      <c r="F74" s="4"/>
    </row>
    <row r="75" spans="2:6" ht="15" customHeight="1">
      <c r="B75" s="4"/>
      <c r="C75" s="137"/>
      <c r="D75" s="4"/>
      <c r="F75" s="4"/>
    </row>
    <row r="76" spans="2:6" ht="15" customHeight="1">
      <c r="B76" s="4"/>
      <c r="C76" s="137"/>
      <c r="D76" s="4"/>
      <c r="F76" s="4"/>
    </row>
    <row r="77" spans="2:6" ht="15" customHeight="1">
      <c r="B77" s="4"/>
      <c r="C77" s="137"/>
      <c r="D77" s="4"/>
      <c r="F77" s="4"/>
    </row>
    <row r="78" spans="2:6" ht="15" customHeight="1">
      <c r="B78" s="4"/>
      <c r="C78" s="137"/>
      <c r="D78" s="4"/>
      <c r="F78" s="4"/>
    </row>
    <row r="79" spans="2:6" ht="15" customHeight="1">
      <c r="B79" s="4"/>
      <c r="C79" s="137"/>
      <c r="D79" s="4"/>
      <c r="F79" s="4"/>
    </row>
    <row r="80" spans="2:6" ht="15" customHeight="1">
      <c r="B80" s="4"/>
      <c r="C80" s="137"/>
      <c r="D80" s="4"/>
      <c r="F80" s="4"/>
    </row>
    <row r="81" spans="2:6" ht="15" customHeight="1">
      <c r="B81" s="4"/>
      <c r="C81" s="137"/>
      <c r="D81" s="4"/>
      <c r="F81" s="4"/>
    </row>
    <row r="82" spans="2:6" ht="15" customHeight="1">
      <c r="B82" s="4"/>
      <c r="C82" s="137"/>
      <c r="D82" s="4"/>
      <c r="F82" s="4"/>
    </row>
    <row r="83" spans="2:6" ht="15" customHeight="1">
      <c r="B83" s="4"/>
      <c r="C83" s="137"/>
      <c r="D83" s="4"/>
      <c r="F83" s="4"/>
    </row>
    <row r="84" spans="2:6" ht="15" customHeight="1">
      <c r="B84" s="4"/>
      <c r="C84" s="137"/>
      <c r="D84" s="4"/>
      <c r="F84" s="4"/>
    </row>
    <row r="85" spans="2:6" ht="15" customHeight="1">
      <c r="B85" s="4"/>
      <c r="C85" s="137"/>
      <c r="D85" s="4"/>
      <c r="F85" s="4"/>
    </row>
    <row r="86" spans="2:6" ht="15" customHeight="1">
      <c r="B86" s="4"/>
      <c r="C86" s="137"/>
      <c r="D86" s="4"/>
      <c r="F86" s="4"/>
    </row>
    <row r="87" spans="2:6" ht="15" customHeight="1">
      <c r="B87" s="4"/>
      <c r="C87" s="137"/>
      <c r="D87" s="4"/>
      <c r="F87" s="4"/>
    </row>
    <row r="88" spans="2:6" ht="15" customHeight="1">
      <c r="B88" s="4"/>
      <c r="C88" s="137"/>
      <c r="D88" s="4"/>
      <c r="F88" s="4"/>
    </row>
    <row r="89" spans="2:6" ht="15" customHeight="1">
      <c r="B89" s="4"/>
      <c r="C89" s="137"/>
      <c r="D89" s="4"/>
      <c r="F89" s="4"/>
    </row>
    <row r="90" spans="2:6" ht="15" customHeight="1">
      <c r="B90" s="4"/>
      <c r="C90" s="137"/>
      <c r="D90" s="4"/>
      <c r="F90" s="4"/>
    </row>
    <row r="91" spans="2:6" ht="15" customHeight="1">
      <c r="B91" s="4"/>
      <c r="C91" s="137"/>
      <c r="D91" s="4"/>
      <c r="F91" s="4"/>
    </row>
    <row r="92" spans="2:6" ht="15" customHeight="1">
      <c r="B92" s="4"/>
      <c r="C92" s="137"/>
      <c r="D92" s="4"/>
      <c r="F92" s="4"/>
    </row>
    <row r="93" spans="2:6" ht="15" customHeight="1">
      <c r="B93" s="4"/>
      <c r="C93" s="137"/>
      <c r="D93" s="4"/>
      <c r="F93" s="4"/>
    </row>
    <row r="94" spans="2:6" ht="15" customHeight="1">
      <c r="B94" s="4"/>
      <c r="C94" s="137"/>
      <c r="D94" s="4"/>
      <c r="F94" s="4"/>
    </row>
    <row r="95" spans="2:6" ht="15" customHeight="1">
      <c r="B95" s="4"/>
      <c r="C95" s="137"/>
      <c r="D95" s="4"/>
      <c r="F95" s="4"/>
    </row>
    <row r="96" spans="2:6" ht="15" customHeight="1">
      <c r="B96" s="4"/>
      <c r="C96" s="137"/>
      <c r="D96" s="4"/>
      <c r="F96" s="4"/>
    </row>
    <row r="97" spans="2:6" ht="15" customHeight="1">
      <c r="B97" s="4"/>
      <c r="C97" s="137"/>
      <c r="D97" s="4"/>
      <c r="F97" s="4"/>
    </row>
    <row r="98" spans="2:6" ht="15" customHeight="1">
      <c r="B98" s="4"/>
      <c r="C98" s="137"/>
      <c r="D98" s="4"/>
      <c r="F98" s="4"/>
    </row>
    <row r="99" spans="2:6" ht="15" customHeight="1">
      <c r="B99" s="4"/>
      <c r="C99" s="137"/>
      <c r="D99" s="4"/>
      <c r="F99" s="4"/>
    </row>
    <row r="100" spans="2:6" ht="15" customHeight="1">
      <c r="B100" s="4"/>
      <c r="C100" s="137"/>
      <c r="D100" s="4"/>
      <c r="F100" s="4"/>
    </row>
    <row r="101" spans="2:6" ht="15" customHeight="1">
      <c r="B101" s="4"/>
      <c r="C101" s="137"/>
      <c r="D101" s="4"/>
      <c r="F101" s="4"/>
    </row>
    <row r="102" spans="2:6" ht="15" customHeight="1">
      <c r="B102" s="4"/>
      <c r="C102" s="137"/>
      <c r="D102" s="4"/>
      <c r="F102" s="4"/>
    </row>
    <row r="103" spans="2:6" ht="15" customHeight="1">
      <c r="B103" s="4"/>
      <c r="C103" s="137"/>
      <c r="D103" s="4"/>
      <c r="F103" s="4"/>
    </row>
    <row r="104" spans="2:6" ht="15" customHeight="1">
      <c r="B104" s="4"/>
      <c r="C104" s="137"/>
      <c r="D104" s="4"/>
      <c r="F104" s="4"/>
    </row>
    <row r="105" spans="2:6" ht="15" customHeight="1">
      <c r="B105" s="4"/>
      <c r="C105" s="137"/>
      <c r="D105" s="4"/>
      <c r="F105" s="4"/>
    </row>
    <row r="106" spans="2:6" ht="15" customHeight="1">
      <c r="B106" s="4"/>
      <c r="C106" s="137"/>
      <c r="D106" s="4"/>
      <c r="F106" s="4"/>
    </row>
    <row r="107" spans="2:6" ht="15" customHeight="1">
      <c r="B107" s="4"/>
      <c r="C107" s="137"/>
      <c r="D107" s="4"/>
      <c r="F107" s="4"/>
    </row>
    <row r="108" spans="2:6" ht="15" customHeight="1">
      <c r="B108" s="4"/>
      <c r="C108" s="137"/>
      <c r="D108" s="4"/>
      <c r="F108" s="4"/>
    </row>
    <row r="109" spans="2:6" ht="15" customHeight="1">
      <c r="B109" s="4"/>
      <c r="C109" s="137"/>
      <c r="D109" s="4"/>
      <c r="F109" s="4"/>
    </row>
    <row r="110" spans="2:6" ht="15" customHeight="1">
      <c r="B110" s="4"/>
      <c r="C110" s="137"/>
      <c r="D110" s="4"/>
      <c r="F110" s="4"/>
    </row>
    <row r="111" spans="2:6" ht="15" customHeight="1">
      <c r="B111" s="4"/>
      <c r="C111" s="137"/>
      <c r="D111" s="4"/>
      <c r="F111" s="4"/>
    </row>
    <row r="112" spans="2:6" ht="15" customHeight="1">
      <c r="B112" s="4"/>
      <c r="C112" s="137"/>
      <c r="D112" s="4"/>
      <c r="F112" s="4"/>
    </row>
    <row r="113" spans="2:6" ht="15" customHeight="1">
      <c r="B113" s="4"/>
      <c r="C113" s="137"/>
      <c r="D113" s="4"/>
      <c r="F113" s="4"/>
    </row>
  </sheetData>
  <mergeCells count="24">
    <mergeCell ref="A18:B18"/>
    <mergeCell ref="A19:B19"/>
    <mergeCell ref="A13:B13"/>
    <mergeCell ref="A14:B14"/>
    <mergeCell ref="A15:B15"/>
    <mergeCell ref="A16:B16"/>
    <mergeCell ref="A17:B17"/>
    <mergeCell ref="A8:B8"/>
    <mergeCell ref="A9:B9"/>
    <mergeCell ref="A10:B10"/>
    <mergeCell ref="A11:B11"/>
    <mergeCell ref="A12:B12"/>
    <mergeCell ref="A20:B20"/>
    <mergeCell ref="A21:B21"/>
    <mergeCell ref="A24:B24"/>
    <mergeCell ref="A33:B33"/>
    <mergeCell ref="B42:F42"/>
    <mergeCell ref="B39:F39"/>
    <mergeCell ref="A22:B22"/>
    <mergeCell ref="A23:B23"/>
    <mergeCell ref="A28:B28"/>
    <mergeCell ref="A29:B29"/>
    <mergeCell ref="A38:B38"/>
    <mergeCell ref="B40:C40"/>
  </mergeCells>
  <pageMargins left="0.70866141732283472" right="0.70866141732283472" top="0.74803149606299213" bottom="0.74803149606299213" header="0.31496062992125984" footer="0.31496062992125984"/>
  <pageSetup scale="84" orientation="portrait" r:id="rId1"/>
  <ignoredErrors>
    <ignoredError sqref="A39:A40 G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94"/>
  <sheetViews>
    <sheetView showGridLines="0" view="pageBreakPreview" topLeftCell="A4" zoomScale="110" zoomScaleNormal="100" zoomScaleSheetLayoutView="110" workbookViewId="0">
      <selection activeCell="B41" sqref="B41:G41"/>
    </sheetView>
  </sheetViews>
  <sheetFormatPr defaultColWidth="21.5" defaultRowHeight="12"/>
  <cols>
    <col min="1" max="1" width="2.1640625" style="286" customWidth="1"/>
    <col min="2" max="2" width="65.1640625" style="286" customWidth="1"/>
    <col min="3" max="3" width="8.83203125" style="380" customWidth="1"/>
    <col min="4" max="4" width="19.83203125" style="286" customWidth="1"/>
    <col min="5" max="5" width="2.83203125" style="286" customWidth="1"/>
    <col min="6" max="6" width="19" style="286" customWidth="1"/>
    <col min="7" max="7" width="1.83203125" style="286" customWidth="1"/>
    <col min="8" max="16384" width="21.5" style="286"/>
  </cols>
  <sheetData>
    <row r="1" spans="1:7" s="336" customFormat="1" ht="12" customHeight="1">
      <c r="A1" s="653" t="s">
        <v>0</v>
      </c>
      <c r="B1" s="653"/>
      <c r="C1" s="335"/>
    </row>
    <row r="2" spans="1:7" s="336" customFormat="1" ht="12" customHeight="1">
      <c r="A2" s="653" t="s">
        <v>36</v>
      </c>
      <c r="B2" s="653"/>
      <c r="C2" s="335"/>
    </row>
    <row r="3" spans="1:7" s="336" customFormat="1" ht="12" customHeight="1">
      <c r="A3" s="654" t="s">
        <v>93</v>
      </c>
      <c r="B3" s="654"/>
      <c r="C3" s="335"/>
    </row>
    <row r="4" spans="1:7" s="336" customFormat="1" ht="12" customHeight="1">
      <c r="A4" s="654" t="s">
        <v>2</v>
      </c>
      <c r="B4" s="654"/>
      <c r="C4" s="335"/>
    </row>
    <row r="5" spans="1:7" s="336" customFormat="1">
      <c r="B5" s="201"/>
      <c r="C5" s="337"/>
      <c r="D5" s="338"/>
      <c r="F5" s="338"/>
    </row>
    <row r="6" spans="1:7">
      <c r="A6" s="203"/>
      <c r="B6" s="201"/>
      <c r="C6" s="339" t="s">
        <v>3</v>
      </c>
      <c r="D6" s="319">
        <v>2020</v>
      </c>
      <c r="E6" s="320"/>
      <c r="F6" s="489">
        <v>2019</v>
      </c>
      <c r="G6" s="320"/>
    </row>
    <row r="7" spans="1:7" ht="0.75" customHeight="1">
      <c r="A7" s="205"/>
      <c r="B7" s="198"/>
      <c r="C7" s="340"/>
      <c r="D7" s="36"/>
      <c r="E7" s="37"/>
      <c r="F7" s="329"/>
      <c r="G7" s="37"/>
    </row>
    <row r="8" spans="1:7" ht="12" customHeight="1">
      <c r="A8" s="655" t="s">
        <v>213</v>
      </c>
      <c r="B8" s="655"/>
      <c r="C8" s="341"/>
      <c r="D8" s="342">
        <v>-568</v>
      </c>
      <c r="E8" s="343"/>
      <c r="F8" s="496">
        <v>-1607</v>
      </c>
      <c r="G8" s="343"/>
    </row>
    <row r="9" spans="1:7" ht="12" customHeight="1">
      <c r="A9" s="652" t="s">
        <v>37</v>
      </c>
      <c r="B9" s="652"/>
      <c r="C9" s="344"/>
      <c r="D9" s="345"/>
      <c r="E9" s="346"/>
      <c r="F9" s="497"/>
      <c r="G9" s="346"/>
    </row>
    <row r="10" spans="1:7">
      <c r="B10" s="347" t="s">
        <v>38</v>
      </c>
      <c r="C10" s="348"/>
      <c r="D10" s="349"/>
      <c r="E10" s="200"/>
      <c r="F10" s="498"/>
      <c r="G10" s="200"/>
    </row>
    <row r="11" spans="1:7">
      <c r="B11" s="69" t="s">
        <v>184</v>
      </c>
      <c r="C11" s="348"/>
      <c r="D11" s="349"/>
      <c r="E11" s="200"/>
      <c r="F11" s="498"/>
      <c r="G11" s="200"/>
    </row>
    <row r="12" spans="1:7" s="405" customFormat="1">
      <c r="B12" s="69" t="s">
        <v>149</v>
      </c>
      <c r="C12" s="348"/>
      <c r="D12" s="349">
        <v>-3</v>
      </c>
      <c r="E12" s="200"/>
      <c r="F12" s="498">
        <v>-4</v>
      </c>
      <c r="G12" s="200"/>
    </row>
    <row r="13" spans="1:7">
      <c r="B13" s="350" t="s">
        <v>169</v>
      </c>
      <c r="C13" s="351"/>
      <c r="D13" s="352">
        <v>-21</v>
      </c>
      <c r="E13" s="199"/>
      <c r="F13" s="499">
        <v>-1</v>
      </c>
      <c r="G13" s="199"/>
    </row>
    <row r="14" spans="1:7" ht="14.25" customHeight="1">
      <c r="B14" s="350" t="s">
        <v>185</v>
      </c>
      <c r="C14" s="351"/>
      <c r="D14" s="352">
        <v>26</v>
      </c>
      <c r="E14" s="199"/>
      <c r="F14" s="499">
        <v>39</v>
      </c>
      <c r="G14" s="199"/>
    </row>
    <row r="15" spans="1:7">
      <c r="B15" s="286" t="s">
        <v>134</v>
      </c>
      <c r="C15" s="351">
        <v>11</v>
      </c>
      <c r="D15" s="352">
        <v>18</v>
      </c>
      <c r="E15" s="199"/>
      <c r="F15" s="499">
        <v>-17</v>
      </c>
      <c r="G15" s="199"/>
    </row>
    <row r="16" spans="1:7">
      <c r="A16" s="354"/>
      <c r="B16" s="355"/>
      <c r="C16" s="356"/>
      <c r="D16" s="357">
        <f>SUM(D9:D15)</f>
        <v>20</v>
      </c>
      <c r="E16" s="358"/>
      <c r="F16" s="500">
        <f>SUM(F9:F15)</f>
        <v>17</v>
      </c>
      <c r="G16" s="358"/>
    </row>
    <row r="17" spans="1:7" ht="12" customHeight="1">
      <c r="B17" s="359" t="s">
        <v>129</v>
      </c>
      <c r="C17" s="360"/>
      <c r="D17" s="361"/>
      <c r="E17" s="346"/>
      <c r="F17" s="501"/>
      <c r="G17" s="346"/>
    </row>
    <row r="18" spans="1:7">
      <c r="A18" s="205"/>
      <c r="B18" s="350" t="s">
        <v>170</v>
      </c>
      <c r="C18" s="351"/>
      <c r="D18" s="352">
        <v>7</v>
      </c>
      <c r="E18" s="199"/>
      <c r="F18" s="499">
        <v>5</v>
      </c>
      <c r="G18" s="199"/>
    </row>
    <row r="19" spans="1:7" ht="12" customHeight="1">
      <c r="A19" s="652" t="s">
        <v>135</v>
      </c>
      <c r="B19" s="652"/>
      <c r="C19" s="360"/>
      <c r="D19" s="361"/>
      <c r="E19" s="346"/>
      <c r="F19" s="501"/>
      <c r="G19" s="346"/>
    </row>
    <row r="20" spans="1:7">
      <c r="A20" s="205"/>
      <c r="B20" s="350" t="s">
        <v>136</v>
      </c>
      <c r="C20" s="351"/>
      <c r="D20" s="352">
        <v>-148</v>
      </c>
      <c r="E20" s="199"/>
      <c r="F20" s="499">
        <v>95</v>
      </c>
      <c r="G20" s="199"/>
    </row>
    <row r="21" spans="1:7">
      <c r="B21" s="359" t="s">
        <v>40</v>
      </c>
      <c r="C21" s="360"/>
      <c r="D21" s="361"/>
      <c r="E21" s="346"/>
      <c r="F21" s="501"/>
      <c r="G21" s="346"/>
    </row>
    <row r="22" spans="1:7">
      <c r="B22" s="362" t="s">
        <v>128</v>
      </c>
      <c r="C22" s="363"/>
      <c r="D22" s="364"/>
      <c r="E22" s="202"/>
      <c r="F22" s="502"/>
      <c r="G22" s="202"/>
    </row>
    <row r="23" spans="1:7">
      <c r="B23" s="365" t="s">
        <v>186</v>
      </c>
      <c r="C23" s="363"/>
      <c r="D23" s="364">
        <v>4</v>
      </c>
      <c r="E23" s="202"/>
      <c r="F23" s="502">
        <v>5</v>
      </c>
      <c r="G23" s="202"/>
    </row>
    <row r="24" spans="1:7">
      <c r="B24" s="366" t="s">
        <v>187</v>
      </c>
      <c r="C24" s="351"/>
      <c r="D24" s="352"/>
      <c r="E24" s="200"/>
      <c r="F24" s="499"/>
      <c r="G24" s="200"/>
    </row>
    <row r="25" spans="1:7">
      <c r="B25" s="350" t="s">
        <v>143</v>
      </c>
      <c r="C25" s="351">
        <v>23</v>
      </c>
      <c r="D25" s="352">
        <v>-456</v>
      </c>
      <c r="E25" s="199"/>
      <c r="F25" s="499">
        <v>-520</v>
      </c>
      <c r="G25" s="199"/>
    </row>
    <row r="26" spans="1:7">
      <c r="A26" s="205"/>
      <c r="B26" s="367" t="s">
        <v>137</v>
      </c>
      <c r="C26" s="351">
        <v>11</v>
      </c>
      <c r="D26" s="352">
        <v>43</v>
      </c>
      <c r="E26" s="199"/>
      <c r="F26" s="499">
        <v>50</v>
      </c>
      <c r="G26" s="199"/>
    </row>
    <row r="27" spans="1:7">
      <c r="A27" s="354"/>
      <c r="B27" s="368"/>
      <c r="C27" s="356"/>
      <c r="D27" s="357">
        <f>SUM(D23:D26)</f>
        <v>-409</v>
      </c>
      <c r="E27" s="358"/>
      <c r="F27" s="500">
        <f>SUM(F23:F26)</f>
        <v>-465</v>
      </c>
      <c r="G27" s="358"/>
    </row>
    <row r="28" spans="1:7" ht="12" customHeight="1" thickBot="1">
      <c r="A28" s="657" t="s">
        <v>42</v>
      </c>
      <c r="B28" s="657"/>
      <c r="C28" s="549"/>
      <c r="D28" s="550">
        <f>D27+D20+D18+D16</f>
        <v>-530</v>
      </c>
      <c r="E28" s="551"/>
      <c r="F28" s="552">
        <f>F27+F20+F18+F16</f>
        <v>-348</v>
      </c>
      <c r="G28" s="551"/>
    </row>
    <row r="29" spans="1:7" ht="12" customHeight="1" thickBot="1">
      <c r="A29" s="658" t="s">
        <v>260</v>
      </c>
      <c r="B29" s="658"/>
      <c r="C29" s="546"/>
      <c r="D29" s="605">
        <f>D8+D28</f>
        <v>-1098</v>
      </c>
      <c r="E29" s="547"/>
      <c r="F29" s="548">
        <f>F8+F28</f>
        <v>-1955</v>
      </c>
      <c r="G29" s="547"/>
    </row>
    <row r="30" spans="1:7" ht="12" customHeight="1">
      <c r="A30" s="659" t="s">
        <v>31</v>
      </c>
      <c r="B30" s="659"/>
      <c r="C30" s="370"/>
      <c r="D30" s="371"/>
      <c r="E30" s="372"/>
      <c r="F30" s="503"/>
      <c r="G30" s="372"/>
    </row>
    <row r="31" spans="1:7">
      <c r="B31" s="350" t="s">
        <v>138</v>
      </c>
      <c r="C31" s="373"/>
      <c r="D31" s="374">
        <v>-1626</v>
      </c>
      <c r="E31" s="375"/>
      <c r="F31" s="504">
        <v>-2117</v>
      </c>
      <c r="G31" s="375"/>
    </row>
    <row r="32" spans="1:7">
      <c r="A32" s="205"/>
      <c r="B32" s="367" t="s">
        <v>139</v>
      </c>
      <c r="C32" s="353"/>
      <c r="D32" s="352">
        <v>528</v>
      </c>
      <c r="E32" s="199"/>
      <c r="F32" s="499">
        <v>162</v>
      </c>
      <c r="G32" s="199"/>
    </row>
    <row r="33" spans="1:7" ht="12.75" thickBot="1">
      <c r="A33" s="545"/>
      <c r="B33" s="376"/>
      <c r="C33" s="377"/>
      <c r="D33" s="378">
        <f>SUM(D31:D32)</f>
        <v>-1098</v>
      </c>
      <c r="E33" s="369"/>
      <c r="F33" s="505">
        <f>SUM(F31:F32)</f>
        <v>-1955</v>
      </c>
      <c r="G33" s="369"/>
    </row>
    <row r="34" spans="1:7" s="513" customFormat="1" ht="12" customHeight="1">
      <c r="A34" s="661" t="s">
        <v>188</v>
      </c>
      <c r="B34" s="661"/>
      <c r="C34" s="538"/>
      <c r="D34" s="539"/>
      <c r="E34" s="540"/>
      <c r="F34" s="541"/>
      <c r="G34" s="540"/>
    </row>
    <row r="35" spans="1:7" s="513" customFormat="1">
      <c r="A35" s="661" t="s">
        <v>189</v>
      </c>
      <c r="B35" s="661"/>
      <c r="C35" s="538"/>
      <c r="D35" s="539"/>
      <c r="E35" s="540"/>
      <c r="F35" s="541"/>
      <c r="G35" s="540"/>
    </row>
    <row r="36" spans="1:7" s="513" customFormat="1">
      <c r="A36" s="542"/>
      <c r="B36" s="543" t="s">
        <v>176</v>
      </c>
      <c r="C36" s="351"/>
      <c r="D36" s="539">
        <v>-509</v>
      </c>
      <c r="E36" s="540"/>
      <c r="F36" s="541">
        <v>-1705</v>
      </c>
      <c r="G36" s="540"/>
    </row>
    <row r="37" spans="1:7" s="513" customFormat="1">
      <c r="A37" s="542"/>
      <c r="B37" s="543" t="s">
        <v>190</v>
      </c>
      <c r="C37" s="351">
        <v>31</v>
      </c>
      <c r="D37" s="352">
        <v>-1117</v>
      </c>
      <c r="E37" s="540"/>
      <c r="F37" s="499">
        <v>-412</v>
      </c>
      <c r="G37" s="540"/>
    </row>
    <row r="38" spans="1:7" s="513" customFormat="1" ht="12.75" thickBot="1">
      <c r="A38" s="511"/>
      <c r="B38" s="544"/>
      <c r="C38" s="377"/>
      <c r="D38" s="378">
        <f>SUM(D36:D37)</f>
        <v>-1626</v>
      </c>
      <c r="E38" s="369"/>
      <c r="F38" s="505">
        <f>SUM(F36:F37)</f>
        <v>-2117</v>
      </c>
      <c r="G38" s="369"/>
    </row>
    <row r="39" spans="1:7" s="350" customFormat="1" ht="13.5" customHeight="1">
      <c r="A39" s="310" t="s">
        <v>106</v>
      </c>
      <c r="B39" s="660" t="s">
        <v>191</v>
      </c>
      <c r="C39" s="660"/>
      <c r="D39" s="660"/>
      <c r="E39" s="660"/>
      <c r="F39" s="660"/>
      <c r="G39" s="379"/>
    </row>
    <row r="40" spans="1:7" s="350" customFormat="1" ht="24" customHeight="1">
      <c r="A40" s="310" t="s">
        <v>162</v>
      </c>
      <c r="B40" s="660" t="s">
        <v>192</v>
      </c>
      <c r="C40" s="660"/>
      <c r="D40" s="660"/>
      <c r="E40" s="660"/>
      <c r="F40" s="660"/>
      <c r="G40" s="606"/>
    </row>
    <row r="41" spans="1:7" ht="12" customHeight="1">
      <c r="A41" s="310" t="s">
        <v>163</v>
      </c>
      <c r="B41" s="656" t="s">
        <v>193</v>
      </c>
      <c r="C41" s="656"/>
      <c r="D41" s="656"/>
      <c r="E41" s="656"/>
      <c r="F41" s="656"/>
      <c r="G41" s="656"/>
    </row>
    <row r="42" spans="1:7" ht="15" customHeight="1">
      <c r="B42" s="643" t="s">
        <v>94</v>
      </c>
      <c r="C42" s="643"/>
      <c r="D42" s="643"/>
      <c r="E42" s="643"/>
      <c r="F42" s="643"/>
    </row>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sheetData>
  <mergeCells count="16">
    <mergeCell ref="B41:G41"/>
    <mergeCell ref="B42:F42"/>
    <mergeCell ref="A19:B19"/>
    <mergeCell ref="A28:B28"/>
    <mergeCell ref="A29:B29"/>
    <mergeCell ref="A30:B30"/>
    <mergeCell ref="B39:F39"/>
    <mergeCell ref="B40:F40"/>
    <mergeCell ref="A34:B34"/>
    <mergeCell ref="A35:B35"/>
    <mergeCell ref="A9:B9"/>
    <mergeCell ref="A1:B1"/>
    <mergeCell ref="A2:B2"/>
    <mergeCell ref="A3:B3"/>
    <mergeCell ref="A4:B4"/>
    <mergeCell ref="A8:B8"/>
  </mergeCells>
  <pageMargins left="0.70866141732283472" right="0.70866141732283472" top="0.74803149606299213" bottom="0.74803149606299213" header="0.31496062992125984" footer="0.31496062992125984"/>
  <pageSetup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107"/>
  <sheetViews>
    <sheetView showGridLines="0" view="pageBreakPreview" topLeftCell="A19" zoomScale="110" zoomScaleNormal="90" zoomScaleSheetLayoutView="110" workbookViewId="0">
      <selection activeCell="J29" sqref="J29"/>
    </sheetView>
  </sheetViews>
  <sheetFormatPr defaultColWidth="21.5" defaultRowHeight="12"/>
  <cols>
    <col min="1" max="1" width="2.6640625" style="28" customWidth="1"/>
    <col min="2" max="2" width="57.5" style="334" customWidth="1"/>
    <col min="3" max="3" width="12.83203125" style="127" customWidth="1"/>
    <col min="4" max="4" width="12.83203125" style="28" customWidth="1"/>
    <col min="5" max="5" width="1.6640625" style="6" customWidth="1"/>
    <col min="6" max="6" width="12.83203125" style="28" customWidth="1"/>
    <col min="7" max="7" width="1.6640625" style="6" customWidth="1"/>
    <col min="8" max="8" width="12.83203125" style="28" customWidth="1"/>
    <col min="9" max="9" width="2.6640625" style="6" bestFit="1" customWidth="1"/>
    <col min="10" max="16384" width="21.5" style="28"/>
  </cols>
  <sheetData>
    <row r="1" spans="1:9">
      <c r="A1" s="662" t="s">
        <v>0</v>
      </c>
      <c r="B1" s="662"/>
      <c r="C1" s="662"/>
      <c r="D1" s="29"/>
      <c r="E1" s="22"/>
      <c r="F1" s="27"/>
      <c r="G1" s="22"/>
      <c r="H1" s="27"/>
      <c r="I1" s="22"/>
    </row>
    <row r="2" spans="1:9">
      <c r="A2" s="662" t="s">
        <v>43</v>
      </c>
      <c r="B2" s="662"/>
      <c r="C2" s="662"/>
      <c r="D2" s="662"/>
      <c r="E2" s="662"/>
      <c r="F2" s="662"/>
      <c r="G2" s="22"/>
      <c r="H2" s="27"/>
      <c r="I2" s="22"/>
    </row>
    <row r="3" spans="1:9">
      <c r="A3" s="663" t="s">
        <v>44</v>
      </c>
      <c r="B3" s="663"/>
      <c r="C3" s="663"/>
      <c r="D3" s="21"/>
      <c r="E3" s="22"/>
      <c r="F3" s="27"/>
      <c r="G3" s="22"/>
      <c r="H3" s="27"/>
      <c r="I3" s="22"/>
    </row>
    <row r="4" spans="1:9">
      <c r="A4" s="663" t="s">
        <v>2</v>
      </c>
      <c r="B4" s="663"/>
      <c r="C4" s="663"/>
      <c r="D4" s="29"/>
      <c r="E4" s="22"/>
      <c r="F4" s="27"/>
      <c r="G4" s="22"/>
      <c r="H4" s="27"/>
      <c r="I4" s="22"/>
    </row>
    <row r="5" spans="1:9">
      <c r="A5" s="29"/>
      <c r="B5" s="29"/>
      <c r="C5" s="139"/>
      <c r="D5" s="326" t="s">
        <v>130</v>
      </c>
      <c r="E5" s="324"/>
      <c r="F5" s="325" t="s">
        <v>130</v>
      </c>
      <c r="G5" s="124"/>
      <c r="H5" s="7">
        <v>41275</v>
      </c>
      <c r="I5" s="124"/>
    </row>
    <row r="6" spans="1:9">
      <c r="A6" s="20"/>
      <c r="B6" s="20"/>
      <c r="C6" s="318" t="s">
        <v>3</v>
      </c>
      <c r="D6" s="170">
        <v>2020</v>
      </c>
      <c r="E6" s="328"/>
      <c r="F6" s="328">
        <v>2019</v>
      </c>
      <c r="G6" s="328"/>
      <c r="H6" s="328">
        <v>2019</v>
      </c>
      <c r="I6" s="553" t="s">
        <v>106</v>
      </c>
    </row>
    <row r="7" spans="1:9" s="285" customFormat="1" ht="3" customHeight="1">
      <c r="A7" s="20"/>
      <c r="B7" s="20"/>
      <c r="C7" s="318"/>
      <c r="D7" s="327"/>
      <c r="E7" s="328"/>
      <c r="F7" s="329"/>
      <c r="G7" s="381"/>
      <c r="H7" s="329"/>
      <c r="I7" s="328"/>
    </row>
    <row r="8" spans="1:9">
      <c r="A8" s="386" t="s">
        <v>45</v>
      </c>
      <c r="B8" s="382"/>
      <c r="C8" s="140"/>
      <c r="D8" s="23"/>
      <c r="E8" s="10"/>
      <c r="F8" s="23"/>
      <c r="G8" s="10"/>
      <c r="H8" s="10"/>
      <c r="I8" s="10"/>
    </row>
    <row r="9" spans="1:9">
      <c r="A9" s="27" t="s">
        <v>46</v>
      </c>
      <c r="C9" s="141">
        <v>14</v>
      </c>
      <c r="D9" s="172">
        <v>1779</v>
      </c>
      <c r="E9" s="18"/>
      <c r="F9" s="506">
        <v>2578</v>
      </c>
      <c r="G9" s="18"/>
      <c r="H9" s="52">
        <v>3187</v>
      </c>
      <c r="I9" s="18"/>
    </row>
    <row r="10" spans="1:9">
      <c r="A10" s="27" t="s">
        <v>47</v>
      </c>
      <c r="C10" s="141">
        <v>15</v>
      </c>
      <c r="D10" s="54">
        <v>294</v>
      </c>
      <c r="E10" s="14"/>
      <c r="F10" s="55">
        <v>1844</v>
      </c>
      <c r="G10" s="14"/>
      <c r="H10" s="55">
        <v>1575</v>
      </c>
      <c r="I10" s="14"/>
    </row>
    <row r="11" spans="1:9" s="285" customFormat="1">
      <c r="A11" s="192" t="s">
        <v>126</v>
      </c>
      <c r="B11" s="120"/>
      <c r="C11" s="141">
        <v>16</v>
      </c>
      <c r="D11" s="54">
        <v>61</v>
      </c>
      <c r="E11" s="14"/>
      <c r="F11" s="55">
        <v>2485</v>
      </c>
      <c r="G11" s="14"/>
      <c r="H11" s="55">
        <v>2617</v>
      </c>
      <c r="I11" s="14"/>
    </row>
    <row r="12" spans="1:9">
      <c r="A12" s="27" t="s">
        <v>48</v>
      </c>
      <c r="C12" s="142">
        <v>17</v>
      </c>
      <c r="D12" s="54">
        <v>3650</v>
      </c>
      <c r="E12" s="14"/>
      <c r="F12" s="55">
        <v>4599</v>
      </c>
      <c r="G12" s="14"/>
      <c r="H12" s="55">
        <v>4402</v>
      </c>
      <c r="I12" s="14"/>
    </row>
    <row r="13" spans="1:9">
      <c r="A13" s="27" t="s">
        <v>49</v>
      </c>
      <c r="C13" s="142">
        <v>19</v>
      </c>
      <c r="D13" s="54">
        <v>227</v>
      </c>
      <c r="E13" s="14"/>
      <c r="F13" s="55">
        <v>195</v>
      </c>
      <c r="G13" s="14"/>
      <c r="H13" s="55">
        <v>210</v>
      </c>
      <c r="I13" s="14"/>
    </row>
    <row r="14" spans="1:9">
      <c r="A14" s="27" t="s">
        <v>50</v>
      </c>
      <c r="C14" s="175">
        <v>20</v>
      </c>
      <c r="D14" s="54">
        <v>218</v>
      </c>
      <c r="E14" s="176"/>
      <c r="F14" s="55">
        <v>473</v>
      </c>
      <c r="G14" s="176"/>
      <c r="H14" s="55">
        <v>357</v>
      </c>
      <c r="I14" s="176"/>
    </row>
    <row r="15" spans="1:9" s="174" customFormat="1">
      <c r="A15" s="387" t="s">
        <v>197</v>
      </c>
      <c r="B15" s="177"/>
      <c r="C15" s="175">
        <v>31</v>
      </c>
      <c r="D15" s="164">
        <v>10417</v>
      </c>
      <c r="E15" s="176"/>
      <c r="F15" s="173">
        <v>1309</v>
      </c>
      <c r="G15" s="176"/>
      <c r="H15" s="173">
        <v>0</v>
      </c>
      <c r="I15" s="176"/>
    </row>
    <row r="16" spans="1:9">
      <c r="A16" s="388" t="s">
        <v>51</v>
      </c>
      <c r="B16" s="179"/>
      <c r="C16" s="180"/>
      <c r="D16" s="181">
        <f>SUM(D9:D15)</f>
        <v>16646</v>
      </c>
      <c r="E16" s="183"/>
      <c r="F16" s="182">
        <f>SUM(F9:F15)</f>
        <v>13483</v>
      </c>
      <c r="G16" s="183"/>
      <c r="H16" s="182">
        <f>SUM(H9:H15)</f>
        <v>12348</v>
      </c>
      <c r="I16" s="183"/>
    </row>
    <row r="17" spans="1:9">
      <c r="A17" s="10" t="s">
        <v>52</v>
      </c>
      <c r="B17" s="383"/>
      <c r="C17" s="140">
        <v>21</v>
      </c>
      <c r="D17" s="54">
        <v>668</v>
      </c>
      <c r="E17" s="9"/>
      <c r="F17" s="55">
        <v>1781</v>
      </c>
      <c r="G17" s="9"/>
      <c r="H17" s="55">
        <v>2111</v>
      </c>
      <c r="I17" s="9"/>
    </row>
    <row r="18" spans="1:9">
      <c r="A18" s="27" t="s">
        <v>53</v>
      </c>
      <c r="C18" s="141">
        <v>22</v>
      </c>
      <c r="D18" s="54">
        <v>4396</v>
      </c>
      <c r="E18" s="14"/>
      <c r="F18" s="55">
        <v>4616</v>
      </c>
      <c r="G18" s="14"/>
      <c r="H18" s="55">
        <v>4519</v>
      </c>
      <c r="I18" s="14"/>
    </row>
    <row r="19" spans="1:9">
      <c r="A19" s="27" t="s">
        <v>54</v>
      </c>
      <c r="C19" s="141">
        <v>22</v>
      </c>
      <c r="D19" s="164">
        <v>0</v>
      </c>
      <c r="E19" s="14"/>
      <c r="F19" s="55">
        <v>1936</v>
      </c>
      <c r="G19" s="14"/>
      <c r="H19" s="55">
        <v>1948</v>
      </c>
      <c r="I19" s="14"/>
    </row>
    <row r="20" spans="1:9">
      <c r="A20" s="27" t="s">
        <v>6</v>
      </c>
      <c r="C20" s="141">
        <v>11</v>
      </c>
      <c r="D20" s="54">
        <v>111</v>
      </c>
      <c r="E20" s="14"/>
      <c r="F20" s="55">
        <v>546</v>
      </c>
      <c r="G20" s="14"/>
      <c r="H20" s="55">
        <v>746</v>
      </c>
      <c r="I20" s="14"/>
    </row>
    <row r="21" spans="1:9">
      <c r="A21" s="27" t="s">
        <v>55</v>
      </c>
      <c r="C21" s="141"/>
      <c r="D21" s="164">
        <v>0</v>
      </c>
      <c r="E21" s="14"/>
      <c r="F21" s="55">
        <v>1059</v>
      </c>
      <c r="G21" s="14"/>
      <c r="H21" s="55">
        <v>2211</v>
      </c>
      <c r="I21" s="14"/>
    </row>
    <row r="22" spans="1:9">
      <c r="A22" s="27" t="s">
        <v>49</v>
      </c>
      <c r="C22" s="142">
        <v>19</v>
      </c>
      <c r="D22" s="54">
        <v>912</v>
      </c>
      <c r="E22" s="14"/>
      <c r="F22" s="55">
        <v>989</v>
      </c>
      <c r="G22" s="14"/>
      <c r="H22" s="55">
        <v>1030</v>
      </c>
      <c r="I22" s="14"/>
    </row>
    <row r="23" spans="1:9">
      <c r="A23" s="389" t="s">
        <v>50</v>
      </c>
      <c r="B23" s="17"/>
      <c r="C23" s="143">
        <v>20</v>
      </c>
      <c r="D23" s="59">
        <v>357</v>
      </c>
      <c r="E23" s="16"/>
      <c r="F23" s="104">
        <v>562</v>
      </c>
      <c r="G23" s="16"/>
      <c r="H23" s="104">
        <v>599</v>
      </c>
      <c r="I23" s="16"/>
    </row>
    <row r="24" spans="1:9">
      <c r="A24" s="390" t="s">
        <v>56</v>
      </c>
      <c r="B24" s="179"/>
      <c r="C24" s="144"/>
      <c r="D24" s="82">
        <f>SUM(D17:D23)</f>
        <v>6444</v>
      </c>
      <c r="E24" s="11"/>
      <c r="F24" s="83">
        <f>SUM(F17:F23)</f>
        <v>11489</v>
      </c>
      <c r="G24" s="11"/>
      <c r="H24" s="83">
        <f>SUM(H17:H23)</f>
        <v>13164</v>
      </c>
      <c r="I24" s="11"/>
    </row>
    <row r="25" spans="1:9" ht="12.75" thickBot="1">
      <c r="A25" s="30"/>
      <c r="B25" s="30"/>
      <c r="C25" s="145"/>
      <c r="D25" s="57">
        <f>SUM(D16,D24)</f>
        <v>23090</v>
      </c>
      <c r="E25" s="24"/>
      <c r="F25" s="58">
        <f>SUM(F16,F24)</f>
        <v>24972</v>
      </c>
      <c r="G25" s="24"/>
      <c r="H25" s="58">
        <f>SUM(H16,H24)</f>
        <v>25512</v>
      </c>
      <c r="I25" s="24"/>
    </row>
    <row r="26" spans="1:9">
      <c r="A26" s="391" t="s">
        <v>57</v>
      </c>
      <c r="B26" s="26"/>
      <c r="C26" s="146"/>
      <c r="D26" s="80"/>
      <c r="E26" s="13"/>
      <c r="F26" s="65"/>
      <c r="G26" s="13"/>
      <c r="H26" s="65"/>
      <c r="I26" s="13"/>
    </row>
    <row r="27" spans="1:9">
      <c r="A27" s="27" t="s">
        <v>58</v>
      </c>
      <c r="C27" s="141">
        <v>24</v>
      </c>
      <c r="D27" s="51">
        <v>1611</v>
      </c>
      <c r="E27" s="18"/>
      <c r="F27" s="52">
        <v>4682</v>
      </c>
      <c r="G27" s="18"/>
      <c r="H27" s="52">
        <v>4634</v>
      </c>
      <c r="I27" s="18"/>
    </row>
    <row r="28" spans="1:9">
      <c r="A28" s="27" t="s">
        <v>59</v>
      </c>
      <c r="C28" s="142">
        <v>25</v>
      </c>
      <c r="D28" s="54">
        <v>146</v>
      </c>
      <c r="E28" s="14"/>
      <c r="F28" s="55">
        <v>1060</v>
      </c>
      <c r="G28" s="14"/>
      <c r="H28" s="55">
        <v>1390</v>
      </c>
      <c r="I28" s="14"/>
    </row>
    <row r="29" spans="1:9">
      <c r="A29" s="192" t="s">
        <v>125</v>
      </c>
      <c r="B29" s="120"/>
      <c r="C29" s="141">
        <v>16</v>
      </c>
      <c r="D29" s="54">
        <v>2356</v>
      </c>
      <c r="E29" s="14"/>
      <c r="F29" s="55">
        <v>5739</v>
      </c>
      <c r="G29" s="14"/>
      <c r="H29" s="55">
        <v>4262</v>
      </c>
      <c r="I29" s="14"/>
    </row>
    <row r="30" spans="1:9" s="512" customFormat="1">
      <c r="A30" s="192" t="s">
        <v>198</v>
      </c>
      <c r="B30" s="120"/>
      <c r="C30" s="141">
        <v>28</v>
      </c>
      <c r="D30" s="54">
        <v>1882</v>
      </c>
      <c r="E30" s="14"/>
      <c r="F30" s="55">
        <v>8</v>
      </c>
      <c r="G30" s="14"/>
      <c r="H30" s="55">
        <v>9</v>
      </c>
      <c r="I30" s="14"/>
    </row>
    <row r="31" spans="1:9">
      <c r="A31" s="192" t="s">
        <v>194</v>
      </c>
      <c r="C31" s="142">
        <v>26</v>
      </c>
      <c r="D31" s="54">
        <v>239</v>
      </c>
      <c r="E31" s="14"/>
      <c r="F31" s="55">
        <v>617</v>
      </c>
      <c r="G31" s="14"/>
      <c r="H31" s="55">
        <v>701</v>
      </c>
      <c r="I31" s="14"/>
    </row>
    <row r="32" spans="1:9">
      <c r="A32" s="192" t="s">
        <v>195</v>
      </c>
      <c r="C32" s="175">
        <v>27</v>
      </c>
      <c r="D32" s="54">
        <v>447</v>
      </c>
      <c r="E32" s="176"/>
      <c r="F32" s="55">
        <v>1441</v>
      </c>
      <c r="G32" s="176"/>
      <c r="H32" s="55">
        <v>1499</v>
      </c>
      <c r="I32" s="176"/>
    </row>
    <row r="33" spans="1:9" s="174" customFormat="1" ht="12" customHeight="1">
      <c r="A33" s="387" t="s">
        <v>196</v>
      </c>
      <c r="B33" s="177"/>
      <c r="C33" s="175">
        <v>31</v>
      </c>
      <c r="D33" s="164">
        <v>10146</v>
      </c>
      <c r="E33" s="184"/>
      <c r="F33" s="173">
        <v>1768</v>
      </c>
      <c r="G33" s="176"/>
      <c r="H33" s="173">
        <v>0</v>
      </c>
      <c r="I33" s="184"/>
    </row>
    <row r="34" spans="1:9">
      <c r="A34" s="388" t="s">
        <v>62</v>
      </c>
      <c r="B34" s="179"/>
      <c r="C34" s="180"/>
      <c r="D34" s="181">
        <f>SUM(D27:D33)</f>
        <v>16827</v>
      </c>
      <c r="E34" s="183"/>
      <c r="F34" s="182">
        <f>SUM(F27:F33)</f>
        <v>15315</v>
      </c>
      <c r="G34" s="183"/>
      <c r="H34" s="182">
        <f>SUM(H27:H33)</f>
        <v>12495</v>
      </c>
      <c r="I34" s="183"/>
    </row>
    <row r="35" spans="1:9">
      <c r="A35" s="10" t="s">
        <v>59</v>
      </c>
      <c r="B35" s="383"/>
      <c r="C35" s="147">
        <v>25</v>
      </c>
      <c r="D35" s="54">
        <v>289</v>
      </c>
      <c r="E35" s="9"/>
      <c r="F35" s="55">
        <v>311</v>
      </c>
      <c r="G35" s="9"/>
      <c r="H35" s="55">
        <v>1110</v>
      </c>
      <c r="I35" s="9"/>
    </row>
    <row r="36" spans="1:9">
      <c r="A36" s="192" t="s">
        <v>125</v>
      </c>
      <c r="B36" s="120"/>
      <c r="C36" s="141">
        <v>16</v>
      </c>
      <c r="D36" s="54">
        <v>1219</v>
      </c>
      <c r="E36" s="14"/>
      <c r="F36" s="55">
        <v>1417</v>
      </c>
      <c r="G36" s="14"/>
      <c r="H36" s="55">
        <v>1933</v>
      </c>
      <c r="I36" s="14"/>
    </row>
    <row r="37" spans="1:9">
      <c r="A37" s="27" t="s">
        <v>63</v>
      </c>
      <c r="C37" s="142">
        <v>28</v>
      </c>
      <c r="D37" s="54">
        <v>8193</v>
      </c>
      <c r="E37" s="14"/>
      <c r="F37" s="55">
        <v>9325</v>
      </c>
      <c r="G37" s="14"/>
      <c r="H37" s="55">
        <v>9052</v>
      </c>
      <c r="I37" s="14"/>
    </row>
    <row r="38" spans="1:9">
      <c r="A38" s="27" t="s">
        <v>41</v>
      </c>
      <c r="C38" s="141">
        <v>23</v>
      </c>
      <c r="D38" s="54">
        <v>1606</v>
      </c>
      <c r="E38" s="14"/>
      <c r="F38" s="55">
        <v>2445</v>
      </c>
      <c r="G38" s="14"/>
      <c r="H38" s="55">
        <v>2381</v>
      </c>
      <c r="I38" s="14"/>
    </row>
    <row r="39" spans="1:9">
      <c r="A39" s="192" t="s">
        <v>194</v>
      </c>
      <c r="C39" s="142">
        <v>26</v>
      </c>
      <c r="D39" s="54">
        <v>1225</v>
      </c>
      <c r="E39" s="14"/>
      <c r="F39" s="55">
        <v>1605</v>
      </c>
      <c r="G39" s="14"/>
      <c r="H39" s="55">
        <v>2032</v>
      </c>
      <c r="I39" s="14"/>
    </row>
    <row r="40" spans="1:9">
      <c r="A40" s="604" t="s">
        <v>195</v>
      </c>
      <c r="B40" s="17"/>
      <c r="C40" s="143">
        <v>27</v>
      </c>
      <c r="D40" s="59">
        <v>388</v>
      </c>
      <c r="E40" s="16"/>
      <c r="F40" s="104">
        <v>465</v>
      </c>
      <c r="G40" s="16"/>
      <c r="H40" s="104">
        <v>523</v>
      </c>
      <c r="I40" s="16"/>
    </row>
    <row r="41" spans="1:9">
      <c r="A41" s="390" t="s">
        <v>64</v>
      </c>
      <c r="B41" s="179"/>
      <c r="C41" s="144"/>
      <c r="D41" s="59">
        <f>SUM(D35:D40)</f>
        <v>12920</v>
      </c>
      <c r="E41" s="104">
        <f t="shared" ref="E41" si="0">SUM(E35:E40)</f>
        <v>0</v>
      </c>
      <c r="F41" s="104">
        <f>SUM(F35:F40)</f>
        <v>15568</v>
      </c>
      <c r="G41" s="11"/>
      <c r="H41" s="104">
        <f>SUM(H35:H40)</f>
        <v>17031</v>
      </c>
      <c r="I41" s="11"/>
    </row>
    <row r="42" spans="1:9">
      <c r="A42" s="25"/>
      <c r="B42" s="384"/>
      <c r="C42" s="144"/>
      <c r="D42" s="59">
        <f>D34+D41</f>
        <v>29747</v>
      </c>
      <c r="E42" s="104">
        <f t="shared" ref="E42" si="1">E34+E41</f>
        <v>0</v>
      </c>
      <c r="F42" s="104">
        <f>F34+F41</f>
        <v>30883</v>
      </c>
      <c r="G42" s="11"/>
      <c r="H42" s="104">
        <f>H34+H41</f>
        <v>29526</v>
      </c>
      <c r="I42" s="11"/>
    </row>
    <row r="43" spans="1:9">
      <c r="A43" s="392" t="s">
        <v>105</v>
      </c>
      <c r="B43" s="385"/>
      <c r="C43" s="140"/>
      <c r="D43" s="54"/>
      <c r="E43" s="12"/>
      <c r="F43" s="55"/>
      <c r="G43" s="12"/>
      <c r="H43" s="55"/>
      <c r="I43" s="12"/>
    </row>
    <row r="44" spans="1:9" ht="12" customHeight="1">
      <c r="A44" s="27" t="s">
        <v>65</v>
      </c>
      <c r="C44" s="141"/>
      <c r="D44" s="54">
        <v>-9325</v>
      </c>
      <c r="E44" s="14"/>
      <c r="F44" s="55">
        <v>-7667</v>
      </c>
      <c r="G44" s="14"/>
      <c r="H44" s="55">
        <v>-5563</v>
      </c>
      <c r="I44" s="14"/>
    </row>
    <row r="45" spans="1:9">
      <c r="A45" s="27" t="s">
        <v>66</v>
      </c>
      <c r="C45" s="148"/>
      <c r="D45" s="59">
        <v>2668</v>
      </c>
      <c r="E45" s="16"/>
      <c r="F45" s="104">
        <v>1756</v>
      </c>
      <c r="G45" s="16"/>
      <c r="H45" s="104">
        <v>1549</v>
      </c>
      <c r="I45" s="16"/>
    </row>
    <row r="46" spans="1:9">
      <c r="A46" s="25"/>
      <c r="B46" s="384"/>
      <c r="C46" s="144"/>
      <c r="D46" s="59">
        <f>D44+D45</f>
        <v>-6657</v>
      </c>
      <c r="E46" s="11"/>
      <c r="F46" s="104">
        <f>F44+F45</f>
        <v>-5911</v>
      </c>
      <c r="G46" s="11"/>
      <c r="H46" s="104">
        <f>H44+H45</f>
        <v>-4014</v>
      </c>
      <c r="I46" s="11"/>
    </row>
    <row r="47" spans="1:9" ht="12.75" thickBot="1">
      <c r="A47" s="30"/>
      <c r="B47" s="30"/>
      <c r="C47" s="145"/>
      <c r="D47" s="64">
        <f>SUM(D42,D46)</f>
        <v>23090</v>
      </c>
      <c r="E47" s="24"/>
      <c r="F47" s="105">
        <f>SUM(F42,F46)</f>
        <v>24972</v>
      </c>
      <c r="G47" s="24"/>
      <c r="H47" s="105">
        <f>H42+H46</f>
        <v>25512</v>
      </c>
      <c r="I47" s="24"/>
    </row>
    <row r="48" spans="1:9">
      <c r="A48" s="8" t="s">
        <v>67</v>
      </c>
      <c r="B48" s="419"/>
      <c r="C48" s="420">
        <v>42</v>
      </c>
      <c r="D48" s="54"/>
      <c r="E48" s="419"/>
      <c r="F48" s="419"/>
      <c r="G48" s="419"/>
      <c r="H48" s="419"/>
      <c r="I48" s="419"/>
    </row>
    <row r="49" spans="1:9" s="6" customFormat="1" ht="24.75" customHeight="1">
      <c r="A49" s="310" t="s">
        <v>106</v>
      </c>
      <c r="B49" s="644" t="s">
        <v>199</v>
      </c>
      <c r="C49" s="644"/>
      <c r="D49" s="644"/>
      <c r="E49" s="644"/>
      <c r="F49" s="644"/>
      <c r="G49" s="644"/>
      <c r="H49" s="644"/>
      <c r="I49" s="644"/>
    </row>
    <row r="50" spans="1:9" s="6" customFormat="1" ht="36" customHeight="1">
      <c r="A50" s="310" t="s">
        <v>162</v>
      </c>
      <c r="B50" s="644" t="s">
        <v>200</v>
      </c>
      <c r="C50" s="644"/>
      <c r="D50" s="644"/>
      <c r="E50" s="644"/>
      <c r="F50" s="644"/>
      <c r="G50" s="644"/>
      <c r="H50" s="644"/>
      <c r="I50" s="644"/>
    </row>
    <row r="51" spans="1:9" s="6" customFormat="1" ht="12" customHeight="1">
      <c r="A51" s="310" t="s">
        <v>163</v>
      </c>
      <c r="B51" s="644" t="s">
        <v>201</v>
      </c>
      <c r="C51" s="644"/>
      <c r="D51" s="644"/>
      <c r="E51" s="644"/>
      <c r="F51" s="644"/>
      <c r="G51" s="644"/>
      <c r="H51" s="644"/>
      <c r="I51" s="644"/>
    </row>
    <row r="52" spans="1:9" s="404" customFormat="1" ht="15" customHeight="1">
      <c r="A52" s="643" t="s">
        <v>94</v>
      </c>
      <c r="B52" s="643"/>
      <c r="C52" s="643"/>
      <c r="D52" s="643"/>
      <c r="E52" s="643"/>
      <c r="F52" s="643"/>
      <c r="G52" s="643"/>
      <c r="H52" s="643"/>
      <c r="I52" s="643"/>
    </row>
    <row r="53" spans="1:9" ht="24" customHeight="1">
      <c r="A53" s="643"/>
      <c r="B53" s="643"/>
      <c r="C53" s="643"/>
      <c r="D53" s="643"/>
      <c r="E53" s="643"/>
      <c r="F53" s="643"/>
      <c r="G53" s="643"/>
      <c r="H53" s="643"/>
      <c r="I53" s="28"/>
    </row>
    <row r="54" spans="1:9" s="404" customFormat="1" ht="24" customHeight="1">
      <c r="B54" s="406"/>
      <c r="C54" s="406"/>
      <c r="D54" s="406"/>
      <c r="E54" s="406"/>
      <c r="F54" s="406"/>
      <c r="G54" s="406"/>
      <c r="H54" s="406"/>
      <c r="I54" s="406"/>
    </row>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sheetData>
  <mergeCells count="10">
    <mergeCell ref="A53:H53"/>
    <mergeCell ref="A2:F2"/>
    <mergeCell ref="A1:C1"/>
    <mergeCell ref="A3:C3"/>
    <mergeCell ref="A4:C4"/>
    <mergeCell ref="B49:I49"/>
    <mergeCell ref="B50:I50"/>
    <mergeCell ref="B51:I51"/>
    <mergeCell ref="A52:E52"/>
    <mergeCell ref="F52:I52"/>
  </mergeCells>
  <pageMargins left="0.70866141732283472" right="0.70866141732283472" top="0.74803149606299213" bottom="0.74803149606299213" header="0.31496062992125984" footer="0.31496062992125984"/>
  <pageSetup scale="85" orientation="portrait" r:id="rId1"/>
  <ignoredErrors>
    <ignoredError sqref="I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78"/>
  <sheetViews>
    <sheetView showGridLines="0" view="pageBreakPreview" zoomScale="90" zoomScaleNormal="100" zoomScaleSheetLayoutView="90" workbookViewId="0">
      <selection activeCell="A37" sqref="A37:Z37"/>
    </sheetView>
  </sheetViews>
  <sheetFormatPr defaultColWidth="21.5" defaultRowHeight="12.75"/>
  <cols>
    <col min="1" max="1" width="4.6640625" style="5" customWidth="1"/>
    <col min="2" max="2" width="35" style="5" customWidth="1"/>
    <col min="3" max="3" width="0.83203125" style="5" customWidth="1"/>
    <col min="4" max="4" width="11.6640625" style="5" customWidth="1"/>
    <col min="5" max="5" width="1.5" style="5" customWidth="1"/>
    <col min="6" max="6" width="11.5" style="5" customWidth="1"/>
    <col min="7" max="7" width="1.83203125" style="5" customWidth="1"/>
    <col min="8" max="8" width="11.5" style="5" customWidth="1"/>
    <col min="9" max="9" width="1.5" style="5" customWidth="1"/>
    <col min="10" max="10" width="11.5" style="5" customWidth="1"/>
    <col min="11" max="11" width="2.1640625" style="5" customWidth="1"/>
    <col min="12" max="12" width="11.5" style="5" customWidth="1"/>
    <col min="13" max="13" width="2.1640625" style="5" customWidth="1"/>
    <col min="14" max="14" width="11.5" style="5" customWidth="1"/>
    <col min="15" max="15" width="0.83203125" style="5" customWidth="1"/>
    <col min="16" max="16" width="11.5" style="5" customWidth="1"/>
    <col min="17" max="17" width="0.83203125" style="5" customWidth="1"/>
    <col min="18" max="18" width="11.5" style="5" customWidth="1"/>
    <col min="19" max="19" width="0.83203125" style="5" customWidth="1"/>
    <col min="20" max="20" width="11.5" style="5" customWidth="1"/>
    <col min="21" max="21" width="0.83203125" style="5" customWidth="1"/>
    <col min="22" max="22" width="11.5" style="5" customWidth="1"/>
    <col min="23" max="23" width="0.83203125" style="5" customWidth="1"/>
    <col min="24" max="24" width="11.5" style="5" customWidth="1"/>
    <col min="25" max="25" width="0.83203125" style="5" customWidth="1"/>
    <col min="26" max="26" width="11.5" style="5" customWidth="1"/>
    <col min="27" max="27" width="1.6640625" style="5" customWidth="1"/>
    <col min="28" max="16384" width="21.5" style="5"/>
  </cols>
  <sheetData>
    <row r="1" spans="1:27" s="196" customFormat="1">
      <c r="A1" s="666" t="s">
        <v>0</v>
      </c>
      <c r="B1" s="666"/>
      <c r="C1" s="666"/>
      <c r="D1" s="666"/>
      <c r="E1" s="666"/>
      <c r="F1" s="666"/>
      <c r="G1" s="434"/>
      <c r="H1" s="434"/>
      <c r="I1" s="434"/>
      <c r="J1" s="434"/>
      <c r="K1" s="434"/>
      <c r="L1" s="434"/>
      <c r="M1" s="435"/>
      <c r="N1" s="435"/>
      <c r="O1" s="435"/>
      <c r="P1" s="435"/>
      <c r="Q1" s="435"/>
      <c r="R1" s="435"/>
      <c r="S1" s="435"/>
      <c r="T1" s="435"/>
      <c r="U1" s="435"/>
      <c r="V1" s="435"/>
      <c r="W1" s="435"/>
      <c r="X1" s="435"/>
      <c r="Y1" s="435"/>
      <c r="Z1" s="435"/>
      <c r="AA1" s="434"/>
    </row>
    <row r="2" spans="1:27" s="196" customFormat="1">
      <c r="A2" s="666" t="s">
        <v>68</v>
      </c>
      <c r="B2" s="666"/>
      <c r="C2" s="666"/>
      <c r="D2" s="666"/>
      <c r="E2" s="666"/>
      <c r="F2" s="666"/>
      <c r="G2" s="666"/>
      <c r="H2" s="666"/>
      <c r="I2" s="666"/>
      <c r="J2" s="666"/>
      <c r="K2" s="666"/>
      <c r="L2" s="666"/>
      <c r="M2" s="666"/>
      <c r="N2" s="666"/>
      <c r="O2" s="435"/>
      <c r="P2" s="435"/>
      <c r="Q2" s="435"/>
      <c r="R2" s="435"/>
      <c r="S2" s="435"/>
      <c r="T2" s="435"/>
      <c r="U2" s="435"/>
      <c r="V2" s="435"/>
      <c r="W2" s="435"/>
      <c r="X2" s="435"/>
      <c r="Y2" s="435"/>
      <c r="Z2" s="435"/>
      <c r="AA2" s="434"/>
    </row>
    <row r="3" spans="1:27" s="196" customFormat="1">
      <c r="A3" s="667" t="s">
        <v>96</v>
      </c>
      <c r="B3" s="667"/>
      <c r="C3" s="667"/>
      <c r="D3" s="667"/>
      <c r="E3" s="667"/>
      <c r="F3" s="667"/>
      <c r="G3" s="434"/>
      <c r="H3" s="434"/>
      <c r="I3" s="434"/>
      <c r="J3" s="434"/>
      <c r="K3" s="434"/>
      <c r="L3" s="434"/>
      <c r="M3" s="435"/>
      <c r="N3" s="435"/>
      <c r="O3" s="435"/>
      <c r="P3" s="435"/>
      <c r="Q3" s="435"/>
      <c r="R3" s="435"/>
      <c r="S3" s="435"/>
      <c r="T3" s="435"/>
      <c r="U3" s="435"/>
      <c r="V3" s="435"/>
      <c r="W3" s="435"/>
      <c r="X3" s="435"/>
      <c r="Y3" s="435"/>
      <c r="Z3" s="435"/>
      <c r="AA3" s="434"/>
    </row>
    <row r="4" spans="1:27" s="196" customFormat="1">
      <c r="A4" s="667" t="s">
        <v>2</v>
      </c>
      <c r="B4" s="667"/>
      <c r="C4" s="667"/>
      <c r="D4" s="667"/>
      <c r="E4" s="667"/>
      <c r="F4" s="667"/>
      <c r="G4" s="434"/>
      <c r="H4" s="434"/>
      <c r="I4" s="434"/>
      <c r="J4" s="434"/>
      <c r="K4" s="434"/>
      <c r="L4" s="434"/>
      <c r="M4" s="435"/>
      <c r="N4" s="435"/>
      <c r="O4" s="435"/>
      <c r="P4" s="435"/>
      <c r="Q4" s="435"/>
      <c r="R4" s="435"/>
      <c r="S4" s="435"/>
      <c r="T4" s="435"/>
      <c r="U4" s="435"/>
      <c r="V4" s="435"/>
      <c r="W4" s="435"/>
      <c r="X4" s="435"/>
      <c r="Y4" s="435"/>
      <c r="Z4" s="435"/>
      <c r="AA4" s="434"/>
    </row>
    <row r="5" spans="1:27" s="196" customFormat="1">
      <c r="A5" s="435"/>
      <c r="B5" s="435"/>
      <c r="C5" s="668" t="s">
        <v>65</v>
      </c>
      <c r="D5" s="668"/>
      <c r="E5" s="668"/>
      <c r="F5" s="668"/>
      <c r="G5" s="668"/>
      <c r="H5" s="668"/>
      <c r="I5" s="668"/>
      <c r="J5" s="668"/>
      <c r="K5" s="668"/>
      <c r="L5" s="668"/>
      <c r="M5" s="668"/>
      <c r="N5" s="668"/>
      <c r="O5" s="668"/>
      <c r="P5" s="668"/>
      <c r="Q5" s="668"/>
      <c r="R5" s="668"/>
      <c r="S5" s="668"/>
      <c r="T5" s="668"/>
      <c r="U5" s="668"/>
      <c r="V5" s="668"/>
      <c r="W5" s="436"/>
      <c r="X5" s="436"/>
      <c r="Y5" s="435"/>
      <c r="Z5" s="435"/>
      <c r="AA5" s="434"/>
    </row>
    <row r="6" spans="1:27" s="196" customFormat="1" ht="43.5" customHeight="1">
      <c r="A6" s="435"/>
      <c r="B6" s="435"/>
      <c r="C6" s="665" t="s">
        <v>69</v>
      </c>
      <c r="D6" s="665"/>
      <c r="E6" s="665"/>
      <c r="F6" s="665"/>
      <c r="G6" s="665"/>
      <c r="H6" s="665"/>
      <c r="I6" s="437"/>
      <c r="J6" s="665" t="s">
        <v>144</v>
      </c>
      <c r="K6" s="665"/>
      <c r="L6" s="665"/>
      <c r="M6" s="438"/>
      <c r="N6" s="438"/>
      <c r="O6" s="665" t="s">
        <v>70</v>
      </c>
      <c r="P6" s="665"/>
      <c r="Q6" s="665"/>
      <c r="R6" s="665"/>
      <c r="S6" s="665"/>
      <c r="T6" s="665"/>
      <c r="U6" s="436"/>
      <c r="V6" s="436"/>
      <c r="W6" s="436"/>
      <c r="X6" s="436"/>
      <c r="Y6" s="435"/>
      <c r="Z6" s="435"/>
      <c r="AA6" s="434"/>
    </row>
    <row r="7" spans="1:27" s="196" customFormat="1" ht="61.5" customHeight="1">
      <c r="A7" s="439"/>
      <c r="B7" s="439"/>
      <c r="C7" s="670" t="s">
        <v>71</v>
      </c>
      <c r="D7" s="670"/>
      <c r="E7" s="670" t="s">
        <v>72</v>
      </c>
      <c r="F7" s="670"/>
      <c r="G7" s="670" t="s">
        <v>109</v>
      </c>
      <c r="H7" s="670"/>
      <c r="I7" s="670" t="s">
        <v>118</v>
      </c>
      <c r="J7" s="670"/>
      <c r="K7" s="671" t="s">
        <v>99</v>
      </c>
      <c r="L7" s="671"/>
      <c r="M7" s="670" t="s">
        <v>73</v>
      </c>
      <c r="N7" s="670"/>
      <c r="O7" s="672" t="s">
        <v>131</v>
      </c>
      <c r="P7" s="672"/>
      <c r="Q7" s="672" t="s">
        <v>74</v>
      </c>
      <c r="R7" s="672"/>
      <c r="S7" s="672" t="s">
        <v>39</v>
      </c>
      <c r="T7" s="672"/>
      <c r="U7" s="670" t="s">
        <v>100</v>
      </c>
      <c r="V7" s="670"/>
      <c r="W7" s="670" t="s">
        <v>101</v>
      </c>
      <c r="X7" s="670"/>
      <c r="Y7" s="670" t="s">
        <v>119</v>
      </c>
      <c r="Z7" s="670"/>
      <c r="AA7" s="440"/>
    </row>
    <row r="8" spans="1:27" s="196" customFormat="1">
      <c r="A8" s="441" t="s">
        <v>202</v>
      </c>
      <c r="B8" s="442"/>
      <c r="C8" s="443"/>
      <c r="D8" s="444">
        <v>347</v>
      </c>
      <c r="E8" s="445"/>
      <c r="F8" s="444">
        <v>2596</v>
      </c>
      <c r="G8" s="445"/>
      <c r="H8" s="444">
        <v>343</v>
      </c>
      <c r="I8" s="445"/>
      <c r="J8" s="444">
        <v>-6294</v>
      </c>
      <c r="K8" s="445"/>
      <c r="L8" s="444">
        <v>-2305</v>
      </c>
      <c r="M8" s="445"/>
      <c r="N8" s="444">
        <v>203</v>
      </c>
      <c r="O8" s="445"/>
      <c r="P8" s="444">
        <v>-1</v>
      </c>
      <c r="Q8" s="445"/>
      <c r="R8" s="444">
        <v>-68</v>
      </c>
      <c r="S8" s="445"/>
      <c r="T8" s="444">
        <v>-384</v>
      </c>
      <c r="U8" s="445"/>
      <c r="V8" s="444">
        <v>-5563</v>
      </c>
      <c r="W8" s="445"/>
      <c r="X8" s="444">
        <v>1549</v>
      </c>
      <c r="Y8" s="445"/>
      <c r="Z8" s="444">
        <v>-4014</v>
      </c>
      <c r="AA8" s="445"/>
    </row>
    <row r="9" spans="1:27" s="196" customFormat="1">
      <c r="A9" s="446" t="s">
        <v>203</v>
      </c>
      <c r="B9" s="447"/>
      <c r="C9" s="448"/>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1:27" s="196" customFormat="1">
      <c r="A10" s="434"/>
      <c r="B10" s="441" t="s">
        <v>95</v>
      </c>
      <c r="C10" s="435"/>
      <c r="D10" s="450">
        <v>0</v>
      </c>
      <c r="E10" s="451"/>
      <c r="F10" s="450">
        <v>0</v>
      </c>
      <c r="G10" s="451"/>
      <c r="H10" s="452">
        <v>0</v>
      </c>
      <c r="I10" s="451"/>
      <c r="J10" s="452">
        <v>-1797</v>
      </c>
      <c r="K10" s="453"/>
      <c r="L10" s="452">
        <v>0</v>
      </c>
      <c r="M10" s="453"/>
      <c r="N10" s="452">
        <v>0</v>
      </c>
      <c r="O10" s="453"/>
      <c r="P10" s="452">
        <v>0</v>
      </c>
      <c r="Q10" s="453"/>
      <c r="R10" s="452">
        <v>0</v>
      </c>
      <c r="S10" s="453"/>
      <c r="T10" s="452">
        <v>0</v>
      </c>
      <c r="U10" s="453"/>
      <c r="V10" s="452">
        <v>-1797</v>
      </c>
      <c r="W10" s="453"/>
      <c r="X10" s="452">
        <v>190</v>
      </c>
      <c r="Y10" s="453"/>
      <c r="Z10" s="452">
        <v>-1607</v>
      </c>
      <c r="AA10" s="451"/>
    </row>
    <row r="11" spans="1:27" s="196" customFormat="1">
      <c r="A11" s="434"/>
      <c r="B11" s="454" t="s">
        <v>37</v>
      </c>
      <c r="C11" s="439"/>
      <c r="D11" s="450">
        <v>0</v>
      </c>
      <c r="E11" s="455"/>
      <c r="F11" s="450">
        <v>0</v>
      </c>
      <c r="G11" s="455"/>
      <c r="H11" s="452">
        <v>0</v>
      </c>
      <c r="I11" s="455"/>
      <c r="J11" s="452">
        <v>0</v>
      </c>
      <c r="K11" s="456"/>
      <c r="L11" s="452">
        <v>-470</v>
      </c>
      <c r="M11" s="456"/>
      <c r="N11" s="457">
        <v>0</v>
      </c>
      <c r="O11" s="456"/>
      <c r="P11" s="452">
        <v>10</v>
      </c>
      <c r="Q11" s="456"/>
      <c r="R11" s="452">
        <v>17</v>
      </c>
      <c r="S11" s="456"/>
      <c r="T11" s="452">
        <v>123</v>
      </c>
      <c r="U11" s="456"/>
      <c r="V11" s="452">
        <v>-320</v>
      </c>
      <c r="W11" s="456"/>
      <c r="X11" s="452">
        <v>-28</v>
      </c>
      <c r="Y11" s="456"/>
      <c r="Z11" s="452">
        <v>-348</v>
      </c>
      <c r="AA11" s="455"/>
    </row>
    <row r="12" spans="1:27" s="196" customFormat="1">
      <c r="A12" s="458"/>
      <c r="B12" s="459"/>
      <c r="C12" s="458"/>
      <c r="D12" s="460">
        <f>SUM(D10:D11)</f>
        <v>0</v>
      </c>
      <c r="E12" s="461"/>
      <c r="F12" s="460">
        <f>SUM(F10:F11)</f>
        <v>0</v>
      </c>
      <c r="G12" s="461"/>
      <c r="H12" s="460">
        <f>SUM(H10:H11)</f>
        <v>0</v>
      </c>
      <c r="I12" s="461"/>
      <c r="J12" s="460">
        <f>SUM(J10:J11)</f>
        <v>-1797</v>
      </c>
      <c r="K12" s="461"/>
      <c r="L12" s="460">
        <f>SUM(L10:L11)</f>
        <v>-470</v>
      </c>
      <c r="M12" s="461"/>
      <c r="N12" s="460">
        <f>SUM(N10:N11)</f>
        <v>0</v>
      </c>
      <c r="O12" s="461"/>
      <c r="P12" s="460">
        <f>SUM(P10:P11)</f>
        <v>10</v>
      </c>
      <c r="Q12" s="461"/>
      <c r="R12" s="460">
        <f>SUM(R10:R11)</f>
        <v>17</v>
      </c>
      <c r="S12" s="461"/>
      <c r="T12" s="460">
        <f>SUM(T10:T11)</f>
        <v>123</v>
      </c>
      <c r="U12" s="461"/>
      <c r="V12" s="460">
        <f>SUM(V10:V11)</f>
        <v>-2117</v>
      </c>
      <c r="W12" s="461"/>
      <c r="X12" s="460">
        <f>SUM(X10:X11)</f>
        <v>162</v>
      </c>
      <c r="Y12" s="461"/>
      <c r="Z12" s="460">
        <f>SUM(Z10:Z11)</f>
        <v>-1955</v>
      </c>
      <c r="AA12" s="461"/>
    </row>
    <row r="13" spans="1:27" s="196" customFormat="1">
      <c r="A13" s="441" t="s">
        <v>154</v>
      </c>
      <c r="B13" s="441"/>
      <c r="C13" s="462"/>
      <c r="D13" s="463">
        <v>0</v>
      </c>
      <c r="E13" s="464"/>
      <c r="F13" s="463">
        <v>5</v>
      </c>
      <c r="G13" s="464"/>
      <c r="H13" s="463">
        <v>0</v>
      </c>
      <c r="I13" s="464"/>
      <c r="J13" s="463">
        <v>0</v>
      </c>
      <c r="K13" s="464"/>
      <c r="L13" s="463">
        <v>0</v>
      </c>
      <c r="M13" s="464"/>
      <c r="N13" s="463">
        <v>-1</v>
      </c>
      <c r="O13" s="464"/>
      <c r="P13" s="463">
        <v>0</v>
      </c>
      <c r="Q13" s="464"/>
      <c r="R13" s="465">
        <v>0</v>
      </c>
      <c r="S13" s="465"/>
      <c r="T13" s="465">
        <v>0</v>
      </c>
      <c r="U13" s="465"/>
      <c r="V13" s="465">
        <v>4</v>
      </c>
      <c r="W13" s="465"/>
      <c r="X13" s="465">
        <v>0</v>
      </c>
      <c r="Y13" s="465"/>
      <c r="Z13" s="465">
        <v>4</v>
      </c>
      <c r="AA13" s="464"/>
    </row>
    <row r="14" spans="1:27" s="196" customFormat="1">
      <c r="A14" s="441" t="s">
        <v>208</v>
      </c>
      <c r="B14" s="442"/>
      <c r="C14" s="462"/>
      <c r="D14" s="466">
        <v>0</v>
      </c>
      <c r="E14" s="467"/>
      <c r="F14" s="466">
        <v>0</v>
      </c>
      <c r="G14" s="467"/>
      <c r="H14" s="466">
        <v>0</v>
      </c>
      <c r="I14" s="467"/>
      <c r="J14" s="466">
        <v>0</v>
      </c>
      <c r="K14" s="467"/>
      <c r="L14" s="466">
        <v>0</v>
      </c>
      <c r="M14" s="467"/>
      <c r="N14" s="466">
        <v>0</v>
      </c>
      <c r="O14" s="467"/>
      <c r="P14" s="466">
        <v>0</v>
      </c>
      <c r="Q14" s="467"/>
      <c r="R14" s="468">
        <v>0</v>
      </c>
      <c r="S14" s="468"/>
      <c r="T14" s="468">
        <v>0</v>
      </c>
      <c r="U14" s="465"/>
      <c r="V14" s="469">
        <v>0</v>
      </c>
      <c r="W14" s="465"/>
      <c r="X14" s="470">
        <v>49</v>
      </c>
      <c r="Y14" s="465"/>
      <c r="Z14" s="465">
        <v>49</v>
      </c>
      <c r="AA14" s="464"/>
    </row>
    <row r="15" spans="1:27" s="196" customFormat="1">
      <c r="A15" s="471" t="s">
        <v>264</v>
      </c>
      <c r="B15" s="472"/>
      <c r="C15" s="435"/>
      <c r="D15" s="452"/>
      <c r="E15" s="453"/>
      <c r="F15" s="452"/>
      <c r="G15" s="453"/>
      <c r="H15" s="452"/>
      <c r="I15" s="453"/>
      <c r="J15" s="452"/>
      <c r="K15" s="453"/>
      <c r="L15" s="452"/>
      <c r="M15" s="452"/>
      <c r="N15" s="452"/>
      <c r="O15" s="452"/>
      <c r="P15" s="452"/>
      <c r="Q15" s="452"/>
      <c r="R15" s="470"/>
      <c r="S15" s="470"/>
      <c r="T15" s="470"/>
      <c r="U15" s="470">
        <v>0</v>
      </c>
      <c r="V15" s="470"/>
      <c r="W15" s="470"/>
      <c r="X15" s="470"/>
      <c r="Y15" s="470"/>
      <c r="Z15" s="470"/>
      <c r="AA15" s="452">
        <v>0</v>
      </c>
    </row>
    <row r="16" spans="1:27" s="196" customFormat="1">
      <c r="A16" s="471" t="s">
        <v>209</v>
      </c>
      <c r="B16" s="472"/>
      <c r="C16" s="435"/>
      <c r="D16" s="452">
        <v>0</v>
      </c>
      <c r="E16" s="453"/>
      <c r="F16" s="452">
        <v>0</v>
      </c>
      <c r="G16" s="453"/>
      <c r="H16" s="452">
        <v>0</v>
      </c>
      <c r="I16" s="453"/>
      <c r="J16" s="452">
        <v>-21</v>
      </c>
      <c r="K16" s="453"/>
      <c r="L16" s="452">
        <v>0</v>
      </c>
      <c r="M16" s="452"/>
      <c r="N16" s="452">
        <v>0</v>
      </c>
      <c r="O16" s="452"/>
      <c r="P16" s="452">
        <v>0</v>
      </c>
      <c r="Q16" s="452"/>
      <c r="R16" s="470">
        <v>0</v>
      </c>
      <c r="S16" s="470"/>
      <c r="T16" s="470">
        <v>0</v>
      </c>
      <c r="U16" s="470"/>
      <c r="V16" s="470">
        <v>-21</v>
      </c>
      <c r="W16" s="470"/>
      <c r="X16" s="470">
        <v>0</v>
      </c>
      <c r="Y16" s="470"/>
      <c r="Z16" s="470">
        <v>-21</v>
      </c>
      <c r="AA16" s="452"/>
    </row>
    <row r="17" spans="1:28" s="196" customFormat="1">
      <c r="A17" s="471" t="s">
        <v>155</v>
      </c>
      <c r="B17" s="472"/>
      <c r="C17" s="435"/>
      <c r="D17" s="452">
        <v>0</v>
      </c>
      <c r="E17" s="453"/>
      <c r="F17" s="452">
        <v>0</v>
      </c>
      <c r="G17" s="453"/>
      <c r="H17" s="452">
        <v>0</v>
      </c>
      <c r="I17" s="453"/>
      <c r="J17" s="452">
        <v>0</v>
      </c>
      <c r="K17" s="453"/>
      <c r="L17" s="452">
        <v>0</v>
      </c>
      <c r="M17" s="453"/>
      <c r="N17" s="452">
        <v>0</v>
      </c>
      <c r="O17" s="453"/>
      <c r="P17" s="452">
        <v>0</v>
      </c>
      <c r="Q17" s="453"/>
      <c r="R17" s="470">
        <v>0</v>
      </c>
      <c r="S17" s="470"/>
      <c r="T17" s="470">
        <v>0</v>
      </c>
      <c r="U17" s="469"/>
      <c r="V17" s="469">
        <v>0</v>
      </c>
      <c r="W17" s="469"/>
      <c r="X17" s="470">
        <v>-4</v>
      </c>
      <c r="Y17" s="469"/>
      <c r="Z17" s="465">
        <v>-4</v>
      </c>
      <c r="AA17" s="451"/>
    </row>
    <row r="18" spans="1:28" s="204" customFormat="1">
      <c r="A18" s="471" t="s">
        <v>156</v>
      </c>
      <c r="B18" s="472"/>
      <c r="C18" s="473"/>
      <c r="D18" s="466">
        <v>0</v>
      </c>
      <c r="E18" s="467"/>
      <c r="F18" s="466">
        <v>33</v>
      </c>
      <c r="G18" s="467"/>
      <c r="H18" s="466">
        <v>0</v>
      </c>
      <c r="I18" s="467"/>
      <c r="J18" s="466">
        <v>0</v>
      </c>
      <c r="K18" s="467"/>
      <c r="L18" s="466">
        <v>0</v>
      </c>
      <c r="M18" s="467"/>
      <c r="N18" s="466">
        <v>-33</v>
      </c>
      <c r="O18" s="467"/>
      <c r="P18" s="466">
        <v>0</v>
      </c>
      <c r="Q18" s="467"/>
      <c r="R18" s="468">
        <v>0</v>
      </c>
      <c r="S18" s="468"/>
      <c r="T18" s="468">
        <v>0</v>
      </c>
      <c r="U18" s="465"/>
      <c r="V18" s="469">
        <v>0</v>
      </c>
      <c r="W18" s="465"/>
      <c r="X18" s="468">
        <v>0</v>
      </c>
      <c r="Y18" s="465"/>
      <c r="Z18" s="465">
        <v>0</v>
      </c>
      <c r="AA18" s="464"/>
    </row>
    <row r="19" spans="1:28" s="196" customFormat="1">
      <c r="A19" s="471" t="s">
        <v>157</v>
      </c>
      <c r="B19" s="472"/>
      <c r="C19" s="474"/>
      <c r="D19" s="452">
        <v>0</v>
      </c>
      <c r="E19" s="475"/>
      <c r="F19" s="466">
        <v>0</v>
      </c>
      <c r="G19" s="475"/>
      <c r="H19" s="468">
        <v>0</v>
      </c>
      <c r="I19" s="468"/>
      <c r="J19" s="468">
        <v>0</v>
      </c>
      <c r="K19" s="468"/>
      <c r="L19" s="468">
        <v>0</v>
      </c>
      <c r="M19" s="468"/>
      <c r="N19" s="468">
        <v>30</v>
      </c>
      <c r="O19" s="468"/>
      <c r="P19" s="468">
        <v>0</v>
      </c>
      <c r="Q19" s="468"/>
      <c r="R19" s="468">
        <v>0</v>
      </c>
      <c r="S19" s="468"/>
      <c r="T19" s="468">
        <v>0</v>
      </c>
      <c r="U19" s="468"/>
      <c r="V19" s="468">
        <v>30</v>
      </c>
      <c r="W19" s="468"/>
      <c r="X19" s="468">
        <v>0</v>
      </c>
      <c r="Y19" s="476"/>
      <c r="Z19" s="468">
        <v>30</v>
      </c>
      <c r="AA19" s="476"/>
      <c r="AB19" s="204"/>
    </row>
    <row r="20" spans="1:28" s="196" customFormat="1">
      <c r="A20" s="458" t="s">
        <v>160</v>
      </c>
      <c r="B20" s="459"/>
      <c r="C20" s="458"/>
      <c r="D20" s="444">
        <f>SUM(D12:D19,D8)</f>
        <v>347</v>
      </c>
      <c r="E20" s="478"/>
      <c r="F20" s="444">
        <f>SUM(F12:F19,F8)</f>
        <v>2634</v>
      </c>
      <c r="G20" s="444"/>
      <c r="H20" s="444">
        <f>SUM(H12:H19,H8)</f>
        <v>343</v>
      </c>
      <c r="I20" s="444"/>
      <c r="J20" s="444">
        <f>SUM(J12:K19,J8)</f>
        <v>-8112</v>
      </c>
      <c r="K20" s="444"/>
      <c r="L20" s="444">
        <f>SUM(L12:L19,L8)</f>
        <v>-2775</v>
      </c>
      <c r="M20" s="444"/>
      <c r="N20" s="444">
        <f>SUM(N12:O19,N8)</f>
        <v>199</v>
      </c>
      <c r="O20" s="444"/>
      <c r="P20" s="444">
        <f>SUM(P12:P19,P8)</f>
        <v>9</v>
      </c>
      <c r="Q20" s="444"/>
      <c r="R20" s="444">
        <f>SUM(R12:R19,R8)</f>
        <v>-51</v>
      </c>
      <c r="S20" s="444"/>
      <c r="T20" s="444">
        <f>SUM(T12:T19,T8)</f>
        <v>-261</v>
      </c>
      <c r="U20" s="444"/>
      <c r="V20" s="444">
        <f>SUM(V12:V19,V8)</f>
        <v>-7667</v>
      </c>
      <c r="W20" s="444"/>
      <c r="X20" s="444">
        <f>SUM(X12:X19,X8)</f>
        <v>1756</v>
      </c>
      <c r="Y20" s="444"/>
      <c r="Z20" s="444">
        <f>SUM(Z12:Z19,Z8)</f>
        <v>-5911</v>
      </c>
      <c r="AA20" s="461"/>
    </row>
    <row r="21" spans="1:28" s="196" customFormat="1" ht="12.75" customHeight="1">
      <c r="A21" s="441" t="s">
        <v>210</v>
      </c>
      <c r="B21" s="442"/>
      <c r="C21" s="435"/>
      <c r="D21" s="452"/>
      <c r="E21" s="453"/>
      <c r="F21" s="452"/>
      <c r="G21" s="453"/>
      <c r="H21" s="452"/>
      <c r="I21" s="453"/>
      <c r="J21" s="452"/>
      <c r="K21" s="453"/>
      <c r="L21" s="452"/>
      <c r="M21" s="453"/>
      <c r="N21" s="452"/>
      <c r="O21" s="453"/>
      <c r="P21" s="452"/>
      <c r="Q21" s="453"/>
      <c r="R21" s="452"/>
      <c r="S21" s="453"/>
      <c r="T21" s="452"/>
      <c r="U21" s="453"/>
      <c r="V21" s="452"/>
      <c r="W21" s="453"/>
      <c r="X21" s="452"/>
      <c r="Y21" s="453"/>
      <c r="Z21" s="452"/>
      <c r="AA21" s="451"/>
    </row>
    <row r="22" spans="1:28" s="196" customFormat="1">
      <c r="A22" s="441" t="s">
        <v>158</v>
      </c>
      <c r="B22" s="442"/>
      <c r="C22" s="462"/>
      <c r="D22" s="466">
        <v>0</v>
      </c>
      <c r="E22" s="467"/>
      <c r="F22" s="466">
        <v>0</v>
      </c>
      <c r="G22" s="467"/>
      <c r="H22" s="466">
        <v>0</v>
      </c>
      <c r="I22" s="467"/>
      <c r="J22" s="466">
        <v>-868</v>
      </c>
      <c r="K22" s="467"/>
      <c r="L22" s="466">
        <v>0</v>
      </c>
      <c r="M22" s="467"/>
      <c r="N22" s="466">
        <v>0</v>
      </c>
      <c r="O22" s="467"/>
      <c r="P22" s="466">
        <v>0</v>
      </c>
      <c r="Q22" s="467"/>
      <c r="R22" s="466">
        <v>0</v>
      </c>
      <c r="S22" s="467"/>
      <c r="T22" s="466">
        <v>0</v>
      </c>
      <c r="U22" s="467"/>
      <c r="V22" s="466">
        <v>-868</v>
      </c>
      <c r="W22" s="467"/>
      <c r="X22" s="466">
        <v>300</v>
      </c>
      <c r="Y22" s="467"/>
      <c r="Z22" s="466">
        <v>-568</v>
      </c>
      <c r="AA22" s="464"/>
    </row>
    <row r="23" spans="1:28" s="196" customFormat="1">
      <c r="A23" s="471" t="s">
        <v>159</v>
      </c>
      <c r="B23" s="472"/>
      <c r="C23" s="462"/>
      <c r="D23" s="466">
        <v>0</v>
      </c>
      <c r="E23" s="467"/>
      <c r="F23" s="466">
        <v>0</v>
      </c>
      <c r="G23" s="467"/>
      <c r="H23" s="466">
        <v>0</v>
      </c>
      <c r="I23" s="467"/>
      <c r="J23" s="466">
        <v>0</v>
      </c>
      <c r="K23" s="467"/>
      <c r="L23" s="466">
        <v>-413</v>
      </c>
      <c r="M23" s="467"/>
      <c r="N23" s="466">
        <v>0</v>
      </c>
      <c r="O23" s="467"/>
      <c r="P23" s="466">
        <v>11</v>
      </c>
      <c r="Q23" s="467"/>
      <c r="R23" s="466">
        <v>20</v>
      </c>
      <c r="S23" s="467"/>
      <c r="T23" s="466">
        <v>-376</v>
      </c>
      <c r="U23" s="467"/>
      <c r="V23" s="466">
        <v>-758</v>
      </c>
      <c r="W23" s="467"/>
      <c r="X23" s="466">
        <v>228</v>
      </c>
      <c r="Y23" s="467"/>
      <c r="Z23" s="466">
        <v>-530</v>
      </c>
      <c r="AA23" s="464"/>
    </row>
    <row r="24" spans="1:28" s="196" customFormat="1">
      <c r="A24" s="479"/>
      <c r="B24" s="479"/>
      <c r="C24" s="458"/>
      <c r="D24" s="480">
        <f>SUM(D22:D23)</f>
        <v>0</v>
      </c>
      <c r="E24" s="478"/>
      <c r="F24" s="480">
        <f>SUM(F22:F23)</f>
        <v>0</v>
      </c>
      <c r="G24" s="478"/>
      <c r="H24" s="480">
        <f>SUM(H22:H23)</f>
        <v>0</v>
      </c>
      <c r="I24" s="478"/>
      <c r="J24" s="480">
        <f>SUM(J22:J23)</f>
        <v>-868</v>
      </c>
      <c r="K24" s="478"/>
      <c r="L24" s="480">
        <f>SUM(L22:L23)</f>
        <v>-413</v>
      </c>
      <c r="M24" s="478"/>
      <c r="N24" s="480">
        <f>SUM(N22:N23)</f>
        <v>0</v>
      </c>
      <c r="O24" s="478"/>
      <c r="P24" s="480">
        <f>SUM(P22:P23)</f>
        <v>11</v>
      </c>
      <c r="Q24" s="478"/>
      <c r="R24" s="480">
        <f>SUM(R22:R23)</f>
        <v>20</v>
      </c>
      <c r="S24" s="478"/>
      <c r="T24" s="480">
        <f>SUM(T22:T23)</f>
        <v>-376</v>
      </c>
      <c r="U24" s="478"/>
      <c r="V24" s="480">
        <f>SUM(V22:V23)</f>
        <v>-1626</v>
      </c>
      <c r="W24" s="478"/>
      <c r="X24" s="480">
        <f>SUM(X22:X23)</f>
        <v>528</v>
      </c>
      <c r="Y24" s="478"/>
      <c r="Z24" s="480">
        <f>SUM(Z22:Z23)</f>
        <v>-1098</v>
      </c>
      <c r="AA24" s="461"/>
      <c r="AB24" s="204"/>
    </row>
    <row r="25" spans="1:28" s="196" customFormat="1">
      <c r="A25" s="471" t="s">
        <v>211</v>
      </c>
      <c r="B25" s="472"/>
      <c r="C25" s="462"/>
      <c r="D25" s="466">
        <v>0</v>
      </c>
      <c r="E25" s="467"/>
      <c r="F25" s="466">
        <v>0</v>
      </c>
      <c r="G25" s="467"/>
      <c r="H25" s="466">
        <v>-270</v>
      </c>
      <c r="I25" s="467"/>
      <c r="J25" s="466">
        <v>0</v>
      </c>
      <c r="K25" s="467"/>
      <c r="L25" s="466">
        <v>0</v>
      </c>
      <c r="M25" s="467"/>
      <c r="N25" s="466">
        <v>230</v>
      </c>
      <c r="O25" s="467"/>
      <c r="P25" s="466">
        <v>0</v>
      </c>
      <c r="Q25" s="467"/>
      <c r="R25" s="466">
        <v>0</v>
      </c>
      <c r="S25" s="467"/>
      <c r="T25" s="466">
        <v>0</v>
      </c>
      <c r="U25" s="467"/>
      <c r="V25" s="466">
        <v>-40</v>
      </c>
      <c r="W25" s="467"/>
      <c r="X25" s="466">
        <v>0</v>
      </c>
      <c r="Y25" s="467"/>
      <c r="Z25" s="466">
        <v>-40</v>
      </c>
      <c r="AA25" s="464"/>
    </row>
    <row r="26" spans="1:28" s="196" customFormat="1" ht="14.25">
      <c r="A26" s="441" t="s">
        <v>167</v>
      </c>
      <c r="B26" s="472"/>
      <c r="C26" s="462"/>
      <c r="D26" s="466">
        <v>0</v>
      </c>
      <c r="E26" s="467"/>
      <c r="F26" s="466">
        <v>0</v>
      </c>
      <c r="G26" s="467"/>
      <c r="H26" s="466">
        <v>0</v>
      </c>
      <c r="I26" s="467"/>
      <c r="J26" s="466">
        <v>0</v>
      </c>
      <c r="K26" s="467"/>
      <c r="L26" s="466">
        <v>0</v>
      </c>
      <c r="M26" s="467"/>
      <c r="N26" s="466">
        <v>0</v>
      </c>
      <c r="O26" s="467"/>
      <c r="P26" s="466">
        <v>0</v>
      </c>
      <c r="Q26" s="467"/>
      <c r="R26" s="466">
        <v>0</v>
      </c>
      <c r="S26" s="467"/>
      <c r="T26" s="466">
        <v>0</v>
      </c>
      <c r="U26" s="467"/>
      <c r="V26" s="466">
        <v>0</v>
      </c>
      <c r="W26" s="467"/>
      <c r="X26" s="466">
        <v>386</v>
      </c>
      <c r="Y26" s="467"/>
      <c r="Z26" s="466">
        <v>386</v>
      </c>
      <c r="AA26" s="464"/>
    </row>
    <row r="27" spans="1:28" s="196" customFormat="1">
      <c r="A27" s="669" t="s">
        <v>265</v>
      </c>
      <c r="B27" s="669"/>
      <c r="C27" s="669"/>
      <c r="D27" s="466"/>
      <c r="E27" s="467"/>
      <c r="F27" s="466"/>
      <c r="G27" s="467"/>
      <c r="H27" s="466"/>
      <c r="I27" s="467"/>
      <c r="J27" s="466"/>
      <c r="K27" s="467"/>
      <c r="L27" s="466"/>
      <c r="M27" s="467"/>
      <c r="N27" s="466"/>
      <c r="O27" s="467"/>
      <c r="P27" s="466"/>
      <c r="Q27" s="467"/>
      <c r="R27" s="466"/>
      <c r="S27" s="467"/>
      <c r="T27" s="466"/>
      <c r="U27" s="467"/>
      <c r="V27" s="466"/>
      <c r="W27" s="467"/>
      <c r="X27" s="466"/>
      <c r="Y27" s="467"/>
      <c r="Z27" s="466"/>
      <c r="AA27" s="464"/>
    </row>
    <row r="28" spans="1:28" s="196" customFormat="1">
      <c r="A28" s="471" t="s">
        <v>209</v>
      </c>
      <c r="B28" s="607"/>
      <c r="C28" s="607"/>
      <c r="D28" s="466">
        <v>0</v>
      </c>
      <c r="E28" s="467"/>
      <c r="F28" s="466">
        <v>0</v>
      </c>
      <c r="G28" s="467"/>
      <c r="H28" s="466">
        <v>0</v>
      </c>
      <c r="I28" s="467"/>
      <c r="J28" s="466">
        <v>-18</v>
      </c>
      <c r="K28" s="467"/>
      <c r="L28" s="466">
        <v>0</v>
      </c>
      <c r="M28" s="467"/>
      <c r="N28" s="466">
        <v>0</v>
      </c>
      <c r="O28" s="467"/>
      <c r="P28" s="466">
        <v>0</v>
      </c>
      <c r="Q28" s="467"/>
      <c r="R28" s="466">
        <v>0</v>
      </c>
      <c r="S28" s="467"/>
      <c r="T28" s="466">
        <v>0</v>
      </c>
      <c r="U28" s="467"/>
      <c r="V28" s="466">
        <v>-18</v>
      </c>
      <c r="W28" s="467"/>
      <c r="X28" s="466">
        <v>0</v>
      </c>
      <c r="Y28" s="467"/>
      <c r="Z28" s="466">
        <v>-18</v>
      </c>
      <c r="AA28" s="464"/>
    </row>
    <row r="29" spans="1:28" s="196" customFormat="1">
      <c r="A29" s="441" t="s">
        <v>155</v>
      </c>
      <c r="B29" s="442"/>
      <c r="C29" s="462"/>
      <c r="D29" s="466">
        <v>0</v>
      </c>
      <c r="E29" s="467"/>
      <c r="F29" s="466">
        <v>0</v>
      </c>
      <c r="G29" s="467"/>
      <c r="H29" s="466">
        <v>0</v>
      </c>
      <c r="I29" s="467"/>
      <c r="J29" s="466">
        <v>0</v>
      </c>
      <c r="K29" s="467"/>
      <c r="L29" s="466">
        <v>0</v>
      </c>
      <c r="M29" s="467"/>
      <c r="N29" s="466">
        <v>0</v>
      </c>
      <c r="O29" s="467"/>
      <c r="P29" s="466">
        <v>0</v>
      </c>
      <c r="Q29" s="467"/>
      <c r="R29" s="466">
        <v>0</v>
      </c>
      <c r="S29" s="467"/>
      <c r="T29" s="466">
        <v>0</v>
      </c>
      <c r="U29" s="467"/>
      <c r="V29" s="466">
        <v>0</v>
      </c>
      <c r="W29" s="467"/>
      <c r="X29" s="466">
        <v>-2</v>
      </c>
      <c r="Y29" s="467"/>
      <c r="Z29" s="466">
        <v>-2</v>
      </c>
      <c r="AA29" s="464"/>
    </row>
    <row r="30" spans="1:28" s="204" customFormat="1">
      <c r="A30" s="471" t="s">
        <v>212</v>
      </c>
      <c r="B30" s="472"/>
      <c r="C30" s="473"/>
      <c r="D30" s="466">
        <v>0</v>
      </c>
      <c r="E30" s="467"/>
      <c r="F30" s="466">
        <v>42</v>
      </c>
      <c r="G30" s="467"/>
      <c r="H30" s="466">
        <v>0</v>
      </c>
      <c r="I30" s="467"/>
      <c r="J30" s="466">
        <v>0</v>
      </c>
      <c r="K30" s="467"/>
      <c r="L30" s="466">
        <v>0</v>
      </c>
      <c r="M30" s="467"/>
      <c r="N30" s="466">
        <v>-42</v>
      </c>
      <c r="O30" s="467"/>
      <c r="P30" s="466">
        <v>0</v>
      </c>
      <c r="Q30" s="467"/>
      <c r="R30" s="466">
        <v>0</v>
      </c>
      <c r="S30" s="467"/>
      <c r="T30" s="466">
        <v>0</v>
      </c>
      <c r="U30" s="467"/>
      <c r="V30" s="466">
        <v>0</v>
      </c>
      <c r="W30" s="467"/>
      <c r="X30" s="466">
        <v>0</v>
      </c>
      <c r="Y30" s="467"/>
      <c r="Z30" s="466">
        <v>0</v>
      </c>
      <c r="AA30" s="464"/>
    </row>
    <row r="31" spans="1:28" s="204" customFormat="1">
      <c r="A31" s="454" t="s">
        <v>157</v>
      </c>
      <c r="B31" s="477"/>
      <c r="C31" s="481"/>
      <c r="D31" s="457">
        <v>0</v>
      </c>
      <c r="E31" s="456"/>
      <c r="F31" s="457">
        <v>0</v>
      </c>
      <c r="G31" s="456"/>
      <c r="H31" s="457">
        <v>0</v>
      </c>
      <c r="I31" s="456"/>
      <c r="J31" s="457">
        <v>0</v>
      </c>
      <c r="K31" s="456"/>
      <c r="L31" s="457">
        <v>0</v>
      </c>
      <c r="M31" s="456"/>
      <c r="N31" s="457">
        <v>26</v>
      </c>
      <c r="O31" s="456"/>
      <c r="P31" s="457">
        <v>0</v>
      </c>
      <c r="Q31" s="456"/>
      <c r="R31" s="457">
        <v>0</v>
      </c>
      <c r="S31" s="456"/>
      <c r="T31" s="457">
        <v>0</v>
      </c>
      <c r="U31" s="456"/>
      <c r="V31" s="466">
        <v>26</v>
      </c>
      <c r="W31" s="456"/>
      <c r="X31" s="457">
        <v>0</v>
      </c>
      <c r="Y31" s="456"/>
      <c r="Z31" s="457">
        <v>26</v>
      </c>
      <c r="AA31" s="455"/>
    </row>
    <row r="32" spans="1:28" s="215" customFormat="1" ht="16.5" customHeight="1" thickBot="1">
      <c r="A32" s="482" t="s">
        <v>204</v>
      </c>
      <c r="B32" s="483"/>
      <c r="C32" s="484"/>
      <c r="D32" s="485">
        <f>D20+SUM(D24:D31)</f>
        <v>347</v>
      </c>
      <c r="E32" s="486"/>
      <c r="F32" s="485">
        <f>F20+SUM(F24:F31)</f>
        <v>2676</v>
      </c>
      <c r="G32" s="486"/>
      <c r="H32" s="485">
        <f>H20+SUM(H24:H31)</f>
        <v>73</v>
      </c>
      <c r="I32" s="486"/>
      <c r="J32" s="485">
        <f>J20+SUM(J24:J31)</f>
        <v>-8998</v>
      </c>
      <c r="K32" s="486"/>
      <c r="L32" s="485">
        <f>L20+SUM(L24:L31)</f>
        <v>-3188</v>
      </c>
      <c r="M32" s="486"/>
      <c r="N32" s="485">
        <f>N20+SUM(N24:N31)</f>
        <v>413</v>
      </c>
      <c r="O32" s="486"/>
      <c r="P32" s="485">
        <f>P20+SUM(P24:P31)</f>
        <v>20</v>
      </c>
      <c r="Q32" s="486"/>
      <c r="R32" s="485">
        <f>R20+SUM(R24:R31)</f>
        <v>-31</v>
      </c>
      <c r="S32" s="486"/>
      <c r="T32" s="485">
        <f>T20+SUM(T24:T31)</f>
        <v>-637</v>
      </c>
      <c r="U32" s="486"/>
      <c r="V32" s="485">
        <f>V20+SUM(V24:V31)</f>
        <v>-9325</v>
      </c>
      <c r="W32" s="486"/>
      <c r="X32" s="485">
        <f>X20+SUM(X24:X31)</f>
        <v>2668</v>
      </c>
      <c r="Y32" s="486"/>
      <c r="Z32" s="485">
        <f>Z20+SUM(Z24:Z31)</f>
        <v>-6657</v>
      </c>
      <c r="AA32" s="486"/>
    </row>
    <row r="33" spans="1:27" s="195" customFormat="1" ht="13.15" customHeight="1">
      <c r="A33" s="664" t="s">
        <v>207</v>
      </c>
      <c r="B33" s="664"/>
      <c r="C33" s="664"/>
      <c r="D33" s="664"/>
      <c r="E33" s="664"/>
      <c r="F33" s="664"/>
      <c r="G33" s="664"/>
      <c r="H33" s="664"/>
      <c r="I33" s="664"/>
      <c r="J33" s="664"/>
      <c r="K33" s="664"/>
      <c r="L33" s="664"/>
      <c r="M33" s="664"/>
      <c r="N33" s="664"/>
      <c r="O33" s="664"/>
      <c r="P33" s="664"/>
      <c r="Q33" s="664"/>
      <c r="R33" s="664"/>
      <c r="S33" s="664"/>
      <c r="T33" s="664"/>
      <c r="U33" s="664"/>
      <c r="V33" s="664"/>
      <c r="W33" s="664"/>
      <c r="X33" s="664"/>
      <c r="Y33" s="664"/>
      <c r="Z33" s="664"/>
      <c r="AA33" s="664"/>
    </row>
    <row r="34" spans="1:27" s="195" customFormat="1">
      <c r="A34" s="664" t="s">
        <v>205</v>
      </c>
      <c r="B34" s="664"/>
      <c r="C34" s="664"/>
      <c r="D34" s="664"/>
      <c r="E34" s="664"/>
      <c r="F34" s="664"/>
      <c r="G34" s="664"/>
      <c r="H34" s="664"/>
      <c r="I34" s="664"/>
      <c r="J34" s="664"/>
      <c r="K34" s="664"/>
      <c r="L34" s="664"/>
      <c r="M34" s="664"/>
      <c r="N34" s="664"/>
      <c r="O34" s="664"/>
      <c r="P34" s="664"/>
      <c r="Q34" s="664"/>
      <c r="R34" s="664"/>
      <c r="S34" s="664"/>
      <c r="T34" s="664"/>
      <c r="U34" s="664"/>
      <c r="V34" s="664"/>
      <c r="W34" s="664"/>
      <c r="X34" s="664"/>
      <c r="Y34" s="664"/>
      <c r="Z34" s="664"/>
      <c r="AA34" s="664"/>
    </row>
    <row r="35" spans="1:27" s="195" customFormat="1">
      <c r="A35" s="664" t="s">
        <v>206</v>
      </c>
      <c r="B35" s="664"/>
      <c r="C35" s="664"/>
      <c r="D35" s="664"/>
      <c r="E35" s="664"/>
      <c r="F35" s="664"/>
      <c r="G35" s="664"/>
      <c r="H35" s="664"/>
      <c r="I35" s="664"/>
      <c r="J35" s="664"/>
      <c r="K35" s="664"/>
      <c r="L35" s="664"/>
      <c r="M35" s="664"/>
      <c r="N35" s="664"/>
      <c r="O35" s="664"/>
      <c r="P35" s="664"/>
      <c r="Q35" s="664"/>
      <c r="R35" s="664"/>
      <c r="S35" s="664"/>
      <c r="T35" s="664"/>
      <c r="U35" s="664"/>
      <c r="V35" s="664"/>
      <c r="W35" s="664"/>
      <c r="X35" s="664"/>
      <c r="Y35" s="664"/>
      <c r="Z35" s="664"/>
      <c r="AA35" s="664"/>
    </row>
    <row r="36" spans="1:27" ht="16.899999999999999" customHeight="1">
      <c r="A36" s="673"/>
      <c r="B36" s="673"/>
      <c r="C36" s="673"/>
      <c r="D36" s="673"/>
      <c r="E36" s="673"/>
      <c r="F36" s="673"/>
      <c r="G36" s="673"/>
      <c r="H36" s="673"/>
      <c r="I36" s="673"/>
      <c r="J36" s="673"/>
      <c r="K36" s="673"/>
      <c r="L36" s="673"/>
      <c r="M36" s="673"/>
      <c r="N36" s="673"/>
      <c r="O36" s="673"/>
      <c r="P36" s="673"/>
      <c r="Q36" s="673"/>
      <c r="R36" s="673"/>
      <c r="S36" s="673"/>
      <c r="T36" s="673"/>
      <c r="U36" s="673"/>
      <c r="V36" s="673"/>
      <c r="W36" s="673"/>
      <c r="X36" s="673"/>
      <c r="Y36" s="673"/>
      <c r="Z36" s="673"/>
      <c r="AA36" s="673"/>
    </row>
    <row r="37" spans="1:27" ht="13.5" customHeight="1">
      <c r="A37" s="667" t="s">
        <v>94</v>
      </c>
      <c r="B37" s="667"/>
      <c r="C37" s="667"/>
      <c r="D37" s="667"/>
      <c r="E37" s="667"/>
      <c r="F37" s="667"/>
      <c r="G37" s="667"/>
      <c r="H37" s="667"/>
      <c r="I37" s="667"/>
      <c r="J37" s="667"/>
      <c r="K37" s="667"/>
      <c r="L37" s="667"/>
      <c r="M37" s="667"/>
      <c r="N37" s="667"/>
      <c r="O37" s="667"/>
      <c r="P37" s="667"/>
      <c r="Q37" s="667"/>
      <c r="R37" s="667"/>
      <c r="S37" s="667"/>
      <c r="T37" s="667"/>
      <c r="U37" s="667"/>
      <c r="V37" s="667"/>
      <c r="W37" s="667"/>
      <c r="X37" s="667"/>
      <c r="Y37" s="667"/>
      <c r="Z37" s="667"/>
      <c r="AA37" s="434"/>
    </row>
    <row r="38" spans="1:27" ht="15" customHeight="1">
      <c r="A38" s="434"/>
      <c r="B38" s="434"/>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row>
    <row r="39" spans="1:27" ht="15" customHeight="1"/>
    <row r="40" spans="1:27" ht="15" customHeight="1"/>
    <row r="41" spans="1:27" ht="15" customHeight="1"/>
    <row r="42" spans="1:27" ht="15" customHeight="1"/>
    <row r="43" spans="1:27" ht="15" customHeight="1"/>
    <row r="44" spans="1:27" ht="15" customHeight="1"/>
    <row r="45" spans="1:27" ht="15" customHeight="1"/>
    <row r="46" spans="1:27" ht="15" customHeight="1"/>
    <row r="47" spans="1:27" ht="15" customHeight="1"/>
    <row r="48" spans="1:2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sheetData>
  <mergeCells count="26">
    <mergeCell ref="A37:Z37"/>
    <mergeCell ref="W7:X7"/>
    <mergeCell ref="Y7:Z7"/>
    <mergeCell ref="C7:D7"/>
    <mergeCell ref="E7:F7"/>
    <mergeCell ref="I7:J7"/>
    <mergeCell ref="K7:L7"/>
    <mergeCell ref="M7:N7"/>
    <mergeCell ref="O7:P7"/>
    <mergeCell ref="Q7:R7"/>
    <mergeCell ref="S7:T7"/>
    <mergeCell ref="U7:V7"/>
    <mergeCell ref="G7:H7"/>
    <mergeCell ref="A34:AA34"/>
    <mergeCell ref="A35:AA35"/>
    <mergeCell ref="A36:AA36"/>
    <mergeCell ref="A33:AA33"/>
    <mergeCell ref="J6:L6"/>
    <mergeCell ref="O6:T6"/>
    <mergeCell ref="C6:H6"/>
    <mergeCell ref="A1:F1"/>
    <mergeCell ref="A2:N2"/>
    <mergeCell ref="A3:F3"/>
    <mergeCell ref="A4:F4"/>
    <mergeCell ref="C5:V5"/>
    <mergeCell ref="A27:C27"/>
  </mergeCells>
  <pageMargins left="0.70866141732283505" right="0.70866141732283505" top="0.74803149606299202" bottom="0.74803149606299202" header="0.31496062992126" footer="0.31496062992126"/>
  <pageSetup scale="70" orientation="landscape" r:id="rId1"/>
  <ignoredErrors>
    <ignoredError sqref="Y20 I32 Y23 W23 W22 Y32 W26 E32 W30:Y30 K32 M32 O32 Q32 U32 W32 Y22 Y26" emptyCellReference="1"/>
    <ignoredError sqref="W12 Y1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58"/>
  <sheetViews>
    <sheetView showGridLines="0" view="pageBreakPreview" zoomScale="120" zoomScaleNormal="100" zoomScaleSheetLayoutView="120" workbookViewId="0">
      <selection activeCell="H58" sqref="H58"/>
    </sheetView>
  </sheetViews>
  <sheetFormatPr defaultColWidth="21.5" defaultRowHeight="12.75"/>
  <cols>
    <col min="1" max="1" width="2.1640625" customWidth="1"/>
    <col min="2" max="2" width="77" style="121" customWidth="1"/>
    <col min="3" max="3" width="30.6640625" style="138" customWidth="1"/>
    <col min="4" max="4" width="11.83203125" style="138" customWidth="1"/>
    <col min="5" max="5" width="2.5" style="121" customWidth="1"/>
    <col min="6" max="6" width="9.33203125" customWidth="1"/>
    <col min="7" max="7" width="1.6640625" customWidth="1"/>
  </cols>
  <sheetData>
    <row r="1" spans="1:26" s="196" customFormat="1" ht="12">
      <c r="A1" s="675" t="s">
        <v>0</v>
      </c>
      <c r="B1" s="675"/>
      <c r="C1" s="675"/>
      <c r="D1" s="675"/>
      <c r="E1" s="675"/>
      <c r="F1" s="675"/>
      <c r="M1" s="197"/>
      <c r="N1" s="197"/>
      <c r="O1" s="197"/>
      <c r="P1" s="197"/>
      <c r="Q1" s="197"/>
      <c r="R1" s="197"/>
      <c r="S1" s="197"/>
      <c r="T1" s="197"/>
      <c r="U1" s="197"/>
      <c r="V1" s="197"/>
      <c r="W1" s="197"/>
      <c r="X1" s="197"/>
      <c r="Y1" s="197"/>
      <c r="Z1" s="197"/>
    </row>
    <row r="2" spans="1:26" s="196" customFormat="1" ht="12">
      <c r="A2" s="675" t="s">
        <v>1</v>
      </c>
      <c r="B2" s="675"/>
      <c r="C2" s="675"/>
      <c r="D2" s="675"/>
      <c r="E2" s="675"/>
      <c r="F2" s="675"/>
      <c r="G2" s="675"/>
      <c r="H2" s="675"/>
      <c r="I2" s="675"/>
      <c r="J2" s="675"/>
      <c r="K2" s="675"/>
      <c r="L2" s="675"/>
      <c r="M2" s="675"/>
      <c r="N2" s="675"/>
      <c r="O2" s="197"/>
      <c r="P2" s="197"/>
      <c r="Q2" s="197"/>
      <c r="R2" s="197"/>
      <c r="S2" s="197"/>
      <c r="T2" s="197"/>
      <c r="U2" s="197"/>
      <c r="V2" s="197"/>
      <c r="W2" s="197"/>
      <c r="X2" s="197"/>
      <c r="Y2" s="197"/>
      <c r="Z2" s="197"/>
    </row>
    <row r="3" spans="1:26" s="196" customFormat="1" ht="12">
      <c r="A3" s="676" t="s">
        <v>93</v>
      </c>
      <c r="B3" s="676"/>
      <c r="C3" s="676"/>
      <c r="D3" s="676"/>
      <c r="E3" s="676"/>
      <c r="F3" s="676"/>
      <c r="M3" s="197"/>
      <c r="N3" s="197"/>
      <c r="O3" s="197"/>
      <c r="P3" s="197"/>
      <c r="Q3" s="197"/>
      <c r="R3" s="197"/>
      <c r="S3" s="197"/>
      <c r="T3" s="197"/>
      <c r="U3" s="197"/>
      <c r="V3" s="197"/>
      <c r="W3" s="197"/>
      <c r="X3" s="197"/>
      <c r="Y3" s="197"/>
      <c r="Z3" s="197"/>
    </row>
    <row r="4" spans="1:26" s="196" customFormat="1" ht="12">
      <c r="A4" s="676" t="s">
        <v>2</v>
      </c>
      <c r="B4" s="676"/>
      <c r="C4" s="676"/>
      <c r="D4" s="676"/>
      <c r="E4" s="676"/>
      <c r="F4" s="676"/>
      <c r="M4" s="197"/>
      <c r="N4" s="197"/>
      <c r="O4" s="197"/>
      <c r="P4" s="197"/>
      <c r="Q4" s="197"/>
      <c r="R4" s="197"/>
      <c r="S4" s="197"/>
      <c r="T4" s="197"/>
      <c r="U4" s="197"/>
      <c r="V4" s="197"/>
      <c r="W4" s="197"/>
      <c r="X4" s="197"/>
      <c r="Y4" s="197"/>
      <c r="Z4" s="197"/>
    </row>
    <row r="5" spans="1:26" s="206" customFormat="1" ht="6.75" customHeight="1">
      <c r="A5" s="177"/>
      <c r="B5" s="177"/>
      <c r="C5" s="427"/>
      <c r="D5" s="320"/>
      <c r="E5" s="428"/>
      <c r="F5" s="428"/>
      <c r="G5" s="428"/>
    </row>
    <row r="6" spans="1:26" s="206" customFormat="1" ht="11.25" customHeight="1">
      <c r="A6" s="330"/>
      <c r="B6" s="330"/>
      <c r="C6" s="331" t="s">
        <v>3</v>
      </c>
      <c r="D6" s="319">
        <v>2020</v>
      </c>
      <c r="E6" s="320"/>
      <c r="F6" s="320">
        <v>2019</v>
      </c>
      <c r="G6" s="320"/>
    </row>
    <row r="7" spans="1:26" s="421" customFormat="1" ht="3" customHeight="1" thickBot="1">
      <c r="A7" s="429"/>
      <c r="B7" s="429"/>
      <c r="C7" s="430"/>
      <c r="D7" s="431"/>
      <c r="E7" s="431"/>
      <c r="F7" s="508"/>
      <c r="G7" s="431"/>
    </row>
    <row r="8" spans="1:26" s="219" customFormat="1" ht="12">
      <c r="A8" s="422" t="s">
        <v>4</v>
      </c>
      <c r="B8" s="423"/>
      <c r="C8" s="424"/>
      <c r="D8" s="425"/>
      <c r="E8" s="426"/>
      <c r="F8" s="424"/>
      <c r="G8" s="426"/>
    </row>
    <row r="9" spans="1:26" s="219" customFormat="1" ht="12">
      <c r="A9" s="395" t="s">
        <v>213</v>
      </c>
      <c r="B9" s="223"/>
      <c r="C9" s="227"/>
      <c r="D9" s="566">
        <v>-568</v>
      </c>
      <c r="E9" s="567"/>
      <c r="F9" s="568">
        <v>-1607</v>
      </c>
      <c r="G9" s="228"/>
    </row>
    <row r="10" spans="1:26" s="219" customFormat="1" ht="12">
      <c r="A10" s="395" t="s">
        <v>5</v>
      </c>
      <c r="B10" s="223"/>
      <c r="C10" s="227"/>
      <c r="D10" s="569"/>
      <c r="E10" s="570"/>
      <c r="F10" s="571"/>
      <c r="G10" s="229"/>
    </row>
    <row r="11" spans="1:26" s="206" customFormat="1" ht="13.5">
      <c r="B11" s="192" t="s">
        <v>214</v>
      </c>
      <c r="C11" s="150" t="s">
        <v>222</v>
      </c>
      <c r="D11" s="569">
        <v>510</v>
      </c>
      <c r="E11" s="572"/>
      <c r="F11" s="571">
        <v>422</v>
      </c>
      <c r="G11" s="207"/>
    </row>
    <row r="12" spans="1:26" s="206" customFormat="1" ht="12">
      <c r="B12" s="192" t="s">
        <v>166</v>
      </c>
      <c r="C12" s="150">
        <v>8</v>
      </c>
      <c r="D12" s="569">
        <v>0</v>
      </c>
      <c r="E12" s="572"/>
      <c r="F12" s="571">
        <v>1578</v>
      </c>
      <c r="G12" s="207"/>
    </row>
    <row r="13" spans="1:26" s="206" customFormat="1" ht="12">
      <c r="B13" s="192" t="s">
        <v>161</v>
      </c>
      <c r="C13" s="150" t="s">
        <v>269</v>
      </c>
      <c r="D13" s="569">
        <v>42</v>
      </c>
      <c r="E13" s="572"/>
      <c r="F13" s="571">
        <v>-4</v>
      </c>
      <c r="G13" s="207"/>
    </row>
    <row r="14" spans="1:26" s="206" customFormat="1" ht="12">
      <c r="B14" s="192" t="s">
        <v>92</v>
      </c>
      <c r="C14" s="150">
        <v>11</v>
      </c>
      <c r="D14" s="569">
        <v>32</v>
      </c>
      <c r="E14" s="572"/>
      <c r="F14" s="571">
        <v>113</v>
      </c>
      <c r="G14" s="207"/>
    </row>
    <row r="15" spans="1:26" s="206" customFormat="1" ht="12">
      <c r="B15" s="192" t="s">
        <v>261</v>
      </c>
      <c r="C15" s="150">
        <v>7</v>
      </c>
      <c r="D15" s="569">
        <v>-3</v>
      </c>
      <c r="E15" s="572"/>
      <c r="F15" s="571">
        <v>-10</v>
      </c>
      <c r="G15" s="207"/>
    </row>
    <row r="16" spans="1:26" s="206" customFormat="1" ht="12">
      <c r="B16" s="192" t="s">
        <v>215</v>
      </c>
      <c r="C16" s="150" t="s">
        <v>223</v>
      </c>
      <c r="D16" s="569">
        <v>-1286</v>
      </c>
      <c r="E16" s="572"/>
      <c r="F16" s="571">
        <v>-730</v>
      </c>
      <c r="G16" s="207"/>
    </row>
    <row r="17" spans="1:7" s="206" customFormat="1" ht="12">
      <c r="B17" s="192" t="s">
        <v>97</v>
      </c>
      <c r="C17" s="150"/>
      <c r="D17" s="569">
        <v>-110</v>
      </c>
      <c r="E17" s="572"/>
      <c r="F17" s="571">
        <v>-128</v>
      </c>
      <c r="G17" s="207"/>
    </row>
    <row r="18" spans="1:7" s="206" customFormat="1" ht="12">
      <c r="B18" s="192" t="s">
        <v>115</v>
      </c>
      <c r="C18" s="150"/>
      <c r="D18" s="569">
        <v>26</v>
      </c>
      <c r="E18" s="572"/>
      <c r="F18" s="571">
        <v>30</v>
      </c>
      <c r="G18" s="207"/>
    </row>
    <row r="19" spans="1:7" s="206" customFormat="1" ht="12">
      <c r="B19" s="192" t="s">
        <v>7</v>
      </c>
      <c r="C19" s="208" t="s">
        <v>133</v>
      </c>
      <c r="D19" s="569">
        <v>0</v>
      </c>
      <c r="E19" s="572"/>
      <c r="F19" s="571">
        <v>84</v>
      </c>
      <c r="G19" s="207"/>
    </row>
    <row r="20" spans="1:7" s="219" customFormat="1" ht="12">
      <c r="A20" s="395" t="s">
        <v>120</v>
      </c>
      <c r="B20" s="223"/>
      <c r="C20" s="226"/>
      <c r="D20" s="569">
        <v>52</v>
      </c>
      <c r="E20" s="572"/>
      <c r="F20" s="571">
        <v>49</v>
      </c>
      <c r="G20" s="225"/>
    </row>
    <row r="21" spans="1:7" s="219" customFormat="1" ht="12">
      <c r="A21" s="396" t="s">
        <v>8</v>
      </c>
      <c r="B21" s="393"/>
      <c r="C21" s="224">
        <v>35</v>
      </c>
      <c r="D21" s="569">
        <v>-1516</v>
      </c>
      <c r="E21" s="572"/>
      <c r="F21" s="571">
        <v>-477</v>
      </c>
      <c r="G21" s="225"/>
    </row>
    <row r="22" spans="1:7" s="219" customFormat="1" ht="12">
      <c r="A22" s="397" t="s">
        <v>218</v>
      </c>
      <c r="B22" s="216"/>
      <c r="C22" s="217"/>
      <c r="D22" s="573">
        <f>SUM(D9:D21)</f>
        <v>-2821</v>
      </c>
      <c r="E22" s="574"/>
      <c r="F22" s="575">
        <f>SUM(F9:F21)</f>
        <v>-680</v>
      </c>
      <c r="G22" s="218"/>
    </row>
    <row r="23" spans="1:7" s="219" customFormat="1" ht="12">
      <c r="A23" s="394" t="s">
        <v>9</v>
      </c>
      <c r="B23" s="220"/>
      <c r="C23" s="221"/>
      <c r="D23" s="576"/>
      <c r="E23" s="577"/>
      <c r="F23" s="578"/>
      <c r="G23" s="222"/>
    </row>
    <row r="24" spans="1:7" s="219" customFormat="1" ht="12">
      <c r="A24" s="395" t="s">
        <v>10</v>
      </c>
      <c r="B24" s="223"/>
      <c r="C24" s="226"/>
      <c r="D24" s="579">
        <v>-364</v>
      </c>
      <c r="E24" s="572"/>
      <c r="F24" s="580">
        <v>-552</v>
      </c>
      <c r="G24" s="225"/>
    </row>
    <row r="25" spans="1:7" s="219" customFormat="1" ht="12">
      <c r="A25" s="395" t="s">
        <v>121</v>
      </c>
      <c r="B25" s="223"/>
      <c r="C25" s="224"/>
      <c r="D25" s="579">
        <v>10</v>
      </c>
      <c r="E25" s="572"/>
      <c r="F25" s="580">
        <v>29</v>
      </c>
      <c r="G25" s="225"/>
    </row>
    <row r="26" spans="1:7" s="219" customFormat="1" ht="12">
      <c r="A26" s="395" t="s">
        <v>165</v>
      </c>
      <c r="B26" s="223"/>
      <c r="C26" s="224"/>
      <c r="D26" s="579">
        <v>-100</v>
      </c>
      <c r="E26" s="572"/>
      <c r="F26" s="580">
        <v>-350</v>
      </c>
      <c r="G26" s="225"/>
    </row>
    <row r="27" spans="1:7" s="219" customFormat="1" ht="12">
      <c r="A27" s="395" t="s">
        <v>217</v>
      </c>
      <c r="B27" s="223"/>
      <c r="C27" s="224" t="s">
        <v>224</v>
      </c>
      <c r="D27" s="579">
        <v>1385</v>
      </c>
      <c r="E27" s="572"/>
      <c r="F27" s="580">
        <v>826</v>
      </c>
      <c r="G27" s="225"/>
    </row>
    <row r="28" spans="1:7" s="219" customFormat="1" ht="12">
      <c r="A28" s="395" t="s">
        <v>216</v>
      </c>
      <c r="B28" s="223"/>
      <c r="C28" s="224"/>
      <c r="D28" s="579">
        <v>0</v>
      </c>
      <c r="E28" s="572"/>
      <c r="F28" s="580">
        <v>-64</v>
      </c>
      <c r="G28" s="225"/>
    </row>
    <row r="29" spans="1:7" s="219" customFormat="1" ht="12">
      <c r="A29" s="395" t="s">
        <v>11</v>
      </c>
      <c r="B29" s="223"/>
      <c r="C29" s="224"/>
      <c r="D29" s="579">
        <v>36</v>
      </c>
      <c r="E29" s="572"/>
      <c r="F29" s="580">
        <v>-7</v>
      </c>
      <c r="G29" s="225"/>
    </row>
    <row r="30" spans="1:7" s="219" customFormat="1" ht="12">
      <c r="A30" s="397" t="s">
        <v>219</v>
      </c>
      <c r="B30" s="216"/>
      <c r="C30" s="217"/>
      <c r="D30" s="573">
        <f>SUM(D24:D29)</f>
        <v>967</v>
      </c>
      <c r="E30" s="574"/>
      <c r="F30" s="575">
        <f>SUM(F24:F29)</f>
        <v>-118</v>
      </c>
      <c r="G30" s="218"/>
    </row>
    <row r="31" spans="1:7" s="219" customFormat="1" ht="12">
      <c r="A31" s="394" t="s">
        <v>12</v>
      </c>
      <c r="B31" s="220"/>
      <c r="C31" s="221"/>
      <c r="D31" s="576"/>
      <c r="E31" s="577"/>
      <c r="F31" s="578"/>
      <c r="G31" s="222"/>
    </row>
    <row r="32" spans="1:7" s="219" customFormat="1" ht="12">
      <c r="A32" s="395" t="s">
        <v>13</v>
      </c>
      <c r="B32" s="223"/>
      <c r="C32" s="224">
        <v>28</v>
      </c>
      <c r="D32" s="579">
        <v>707</v>
      </c>
      <c r="E32" s="572"/>
      <c r="F32" s="580">
        <v>1956</v>
      </c>
      <c r="G32" s="225"/>
    </row>
    <row r="33" spans="1:9" s="219" customFormat="1" ht="12">
      <c r="A33" s="395" t="s">
        <v>14</v>
      </c>
      <c r="B33" s="223"/>
      <c r="C33" s="224">
        <v>28</v>
      </c>
      <c r="D33" s="579">
        <v>-8</v>
      </c>
      <c r="E33" s="572"/>
      <c r="F33" s="580">
        <v>-1762</v>
      </c>
      <c r="G33" s="225"/>
    </row>
    <row r="34" spans="1:9" s="219" customFormat="1" ht="12">
      <c r="A34" s="395" t="s">
        <v>220</v>
      </c>
      <c r="B34" s="223"/>
      <c r="C34" s="224"/>
      <c r="D34" s="579">
        <v>742</v>
      </c>
      <c r="E34" s="572"/>
      <c r="F34" s="580">
        <v>0</v>
      </c>
      <c r="G34" s="225"/>
    </row>
    <row r="35" spans="1:9" s="219" customFormat="1" ht="13.5">
      <c r="A35" s="395" t="s">
        <v>171</v>
      </c>
      <c r="B35" s="223"/>
      <c r="C35" s="224"/>
      <c r="D35" s="579">
        <v>-93</v>
      </c>
      <c r="E35" s="572"/>
      <c r="F35" s="580">
        <v>-112</v>
      </c>
      <c r="G35" s="225"/>
    </row>
    <row r="36" spans="1:9" s="219" customFormat="1" ht="12">
      <c r="A36" s="395" t="s">
        <v>132</v>
      </c>
      <c r="B36" s="223"/>
      <c r="C36" s="224">
        <v>33</v>
      </c>
      <c r="D36" s="579">
        <v>-19</v>
      </c>
      <c r="E36" s="572"/>
      <c r="F36" s="580">
        <v>-20</v>
      </c>
      <c r="G36" s="225"/>
    </row>
    <row r="37" spans="1:9" s="219" customFormat="1" ht="12">
      <c r="A37" s="395" t="s">
        <v>145</v>
      </c>
      <c r="B37" s="223"/>
      <c r="C37" s="224"/>
      <c r="D37" s="579">
        <v>386</v>
      </c>
      <c r="E37" s="572"/>
      <c r="F37" s="580">
        <v>49</v>
      </c>
      <c r="G37" s="225"/>
    </row>
    <row r="38" spans="1:9" s="219" customFormat="1" ht="12">
      <c r="A38" s="395" t="s">
        <v>110</v>
      </c>
      <c r="B38" s="223"/>
      <c r="C38" s="226"/>
      <c r="D38" s="579">
        <v>-2</v>
      </c>
      <c r="E38" s="572"/>
      <c r="F38" s="580">
        <v>-4</v>
      </c>
      <c r="G38" s="225"/>
    </row>
    <row r="39" spans="1:9" s="219" customFormat="1" ht="12">
      <c r="A39" s="396" t="s">
        <v>11</v>
      </c>
      <c r="B39" s="393"/>
      <c r="C39" s="226"/>
      <c r="D39" s="579">
        <v>0</v>
      </c>
      <c r="E39" s="572"/>
      <c r="F39" s="580">
        <v>3</v>
      </c>
      <c r="G39" s="225"/>
    </row>
    <row r="40" spans="1:9" s="219" customFormat="1" ht="12">
      <c r="A40" s="397" t="s">
        <v>221</v>
      </c>
      <c r="B40" s="216"/>
      <c r="C40" s="217"/>
      <c r="D40" s="573">
        <f>SUM(D32:D39)</f>
        <v>1713</v>
      </c>
      <c r="E40" s="574"/>
      <c r="F40" s="575">
        <f>SUM(F32:F39)</f>
        <v>110</v>
      </c>
      <c r="G40" s="218"/>
    </row>
    <row r="41" spans="1:9" s="206" customFormat="1" ht="12">
      <c r="A41" s="398" t="s">
        <v>122</v>
      </c>
      <c r="B41" s="2"/>
      <c r="C41" s="209"/>
      <c r="D41" s="573">
        <v>-38</v>
      </c>
      <c r="E41" s="574"/>
      <c r="F41" s="575">
        <v>130</v>
      </c>
      <c r="G41" s="210"/>
    </row>
    <row r="42" spans="1:9" s="219" customFormat="1" ht="12">
      <c r="A42" s="394" t="s">
        <v>262</v>
      </c>
      <c r="B42" s="220"/>
      <c r="C42" s="221"/>
      <c r="D42" s="581">
        <f>D41+D40+D30+D22</f>
        <v>-179</v>
      </c>
      <c r="E42" s="582"/>
      <c r="F42" s="583">
        <f>F41+F40+F30+F22</f>
        <v>-558</v>
      </c>
      <c r="G42" s="233"/>
      <c r="I42" s="617"/>
    </row>
    <row r="43" spans="1:9" s="219" customFormat="1" ht="13.5">
      <c r="A43" s="399" t="s">
        <v>152</v>
      </c>
      <c r="B43" s="234"/>
      <c r="C43" s="432">
        <v>14</v>
      </c>
      <c r="D43" s="584">
        <v>2629</v>
      </c>
      <c r="E43" s="585"/>
      <c r="F43" s="586">
        <v>3187</v>
      </c>
      <c r="G43" s="235"/>
      <c r="I43" s="423"/>
    </row>
    <row r="44" spans="1:9" s="219" customFormat="1" ht="14.25" thickBot="1">
      <c r="A44" s="400" t="s">
        <v>147</v>
      </c>
      <c r="B44" s="332"/>
      <c r="C44" s="224">
        <v>14</v>
      </c>
      <c r="D44" s="616">
        <f>SUM(D42:D43)</f>
        <v>2450</v>
      </c>
      <c r="E44" s="587"/>
      <c r="F44" s="588">
        <f>SUM(F42:F43)</f>
        <v>2629</v>
      </c>
      <c r="G44" s="236"/>
    </row>
    <row r="45" spans="1:9" s="219" customFormat="1" ht="13.5">
      <c r="A45" s="401" t="s">
        <v>148</v>
      </c>
      <c r="B45" s="230"/>
      <c r="C45" s="231"/>
      <c r="D45" s="589"/>
      <c r="E45" s="590"/>
      <c r="F45" s="591"/>
      <c r="G45" s="232"/>
    </row>
    <row r="46" spans="1:9" s="206" customFormat="1" ht="12">
      <c r="A46" s="192" t="s">
        <v>15</v>
      </c>
      <c r="B46" s="1"/>
      <c r="C46" s="165"/>
      <c r="D46" s="592"/>
      <c r="E46" s="593"/>
      <c r="F46" s="594"/>
      <c r="G46" s="211"/>
    </row>
    <row r="47" spans="1:9" s="206" customFormat="1" ht="12">
      <c r="B47" s="192" t="s">
        <v>16</v>
      </c>
      <c r="C47" s="165"/>
      <c r="D47" s="566">
        <v>787</v>
      </c>
      <c r="E47" s="567"/>
      <c r="F47" s="568">
        <v>732</v>
      </c>
      <c r="G47" s="123"/>
    </row>
    <row r="48" spans="1:9" s="206" customFormat="1" ht="12">
      <c r="B48" s="192" t="s">
        <v>17</v>
      </c>
      <c r="C48" s="165"/>
      <c r="D48" s="566">
        <v>103</v>
      </c>
      <c r="E48" s="567"/>
      <c r="F48" s="568">
        <v>172</v>
      </c>
      <c r="G48" s="123"/>
    </row>
    <row r="49" spans="1:7" s="206" customFormat="1" ht="12">
      <c r="A49" s="192" t="s">
        <v>18</v>
      </c>
      <c r="B49" s="1"/>
      <c r="C49" s="165"/>
      <c r="D49" s="592"/>
      <c r="F49" s="594"/>
    </row>
    <row r="50" spans="1:7" s="206" customFormat="1" ht="12">
      <c r="B50" s="192" t="s">
        <v>16</v>
      </c>
      <c r="C50" s="165"/>
      <c r="D50" s="566">
        <v>18</v>
      </c>
      <c r="E50" s="567"/>
      <c r="F50" s="568">
        <v>25</v>
      </c>
      <c r="G50" s="123"/>
    </row>
    <row r="51" spans="1:7" s="206" customFormat="1" thickBot="1">
      <c r="B51" s="402" t="s">
        <v>17</v>
      </c>
      <c r="C51" s="212"/>
      <c r="D51" s="595">
        <v>23</v>
      </c>
      <c r="E51" s="596"/>
      <c r="F51" s="597">
        <v>7</v>
      </c>
      <c r="G51" s="213"/>
    </row>
    <row r="52" spans="1:7" ht="12" customHeight="1">
      <c r="A52" s="433" t="s">
        <v>140</v>
      </c>
      <c r="B52" s="674" t="s">
        <v>225</v>
      </c>
      <c r="C52" s="674"/>
      <c r="D52" s="608"/>
      <c r="E52" s="608"/>
      <c r="F52" s="608"/>
      <c r="G52" s="609"/>
    </row>
    <row r="53" spans="1:7" ht="12" customHeight="1">
      <c r="A53" s="415" t="s">
        <v>141</v>
      </c>
      <c r="B53" s="674" t="s">
        <v>226</v>
      </c>
      <c r="C53" s="674"/>
      <c r="D53" s="674"/>
      <c r="E53" s="674"/>
      <c r="F53" s="674"/>
      <c r="G53" s="403"/>
    </row>
    <row r="54" spans="1:7" s="121" customFormat="1" ht="24" customHeight="1">
      <c r="A54" s="403" t="s">
        <v>142</v>
      </c>
      <c r="B54" s="674" t="s">
        <v>227</v>
      </c>
      <c r="C54" s="674"/>
      <c r="D54" s="674"/>
      <c r="E54" s="674"/>
      <c r="F54" s="674"/>
      <c r="G54" s="674"/>
    </row>
    <row r="55" spans="1:7" s="121" customFormat="1" ht="24" customHeight="1">
      <c r="A55" s="411" t="s">
        <v>127</v>
      </c>
      <c r="B55" s="674" t="s">
        <v>228</v>
      </c>
      <c r="C55" s="674"/>
      <c r="D55" s="674"/>
      <c r="E55" s="674"/>
      <c r="F55" s="674"/>
      <c r="G55" s="403"/>
    </row>
    <row r="56" spans="1:7" s="121" customFormat="1" ht="24" customHeight="1">
      <c r="A56" s="411" t="s">
        <v>153</v>
      </c>
      <c r="B56" s="674" t="s">
        <v>172</v>
      </c>
      <c r="C56" s="674"/>
      <c r="D56" s="674"/>
      <c r="E56" s="674"/>
      <c r="F56" s="674"/>
      <c r="G56" s="674"/>
    </row>
    <row r="57" spans="1:7" ht="45.75" customHeight="1">
      <c r="A57" s="403" t="s">
        <v>146</v>
      </c>
      <c r="B57" s="674" t="s">
        <v>164</v>
      </c>
      <c r="C57" s="674"/>
      <c r="D57" s="674"/>
      <c r="E57" s="674"/>
      <c r="F57" s="674"/>
      <c r="G57" s="674"/>
    </row>
    <row r="58" spans="1:7" ht="15" customHeight="1">
      <c r="A58" s="333"/>
      <c r="B58" s="333" t="s">
        <v>94</v>
      </c>
      <c r="C58" s="333"/>
      <c r="D58" s="333"/>
      <c r="E58" s="333"/>
      <c r="F58" s="333"/>
      <c r="G58" s="333"/>
    </row>
  </sheetData>
  <mergeCells count="10">
    <mergeCell ref="B54:G54"/>
    <mergeCell ref="B57:G57"/>
    <mergeCell ref="A1:F1"/>
    <mergeCell ref="A2:N2"/>
    <mergeCell ref="A3:F3"/>
    <mergeCell ref="A4:F4"/>
    <mergeCell ref="B53:F53"/>
    <mergeCell ref="B56:G56"/>
    <mergeCell ref="B55:F55"/>
    <mergeCell ref="B52:C52"/>
  </mergeCells>
  <pageMargins left="0.70866141732283505" right="0.70866141732283505" top="0.74803149606299202" bottom="0.74803149599999996" header="0.31496062992126" footer="0.31496062992126"/>
  <pageSetup scale="74" orientation="portrait" r:id="rId1"/>
  <ignoredErrors>
    <ignoredError sqref="C16"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Quarterly</vt:lpstr>
      <vt:lpstr>P&amp;L 5Y</vt:lpstr>
      <vt:lpstr>BS 5Y</vt:lpstr>
      <vt:lpstr>P&amp;L</vt:lpstr>
      <vt:lpstr>Comprehensive Income</vt:lpstr>
      <vt:lpstr>Balance Sheet</vt:lpstr>
      <vt:lpstr>Changes in equity YTD</vt:lpstr>
      <vt:lpstr>Cash Flow</vt:lpstr>
      <vt:lpstr>'Balance Sheet'!Print_Area</vt:lpstr>
      <vt:lpstr>'BS 5Y'!Print_Area</vt:lpstr>
      <vt:lpstr>'Cash Flow'!Print_Area</vt:lpstr>
      <vt:lpstr>'Changes in equity YTD'!Print_Area</vt:lpstr>
      <vt:lpstr>'P&amp;L 5Y'!Print_Area</vt:lpstr>
      <vt:lpstr>Quarterly!Print_Area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2021-02-09T16:11:35Z</cp:lastPrinted>
  <dcterms:created xsi:type="dcterms:W3CDTF">2016-08-22T18:02:51Z</dcterms:created>
  <dcterms:modified xsi:type="dcterms:W3CDTF">2021-02-11T02:09:31Z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