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J:\_Consolidation team\Quarter Statements 2022\Q4\6. Financial statements\FS Web\"/>
    </mc:Choice>
  </mc:AlternateContent>
  <xr:revisionPtr revIDLastSave="0" documentId="13_ncr:1_{D7799DDF-0380-4344-8EA2-591EA5E17ED8}" xr6:coauthVersionLast="47" xr6:coauthVersionMax="47" xr10:uidLastSave="{00000000-0000-0000-0000-000000000000}"/>
  <bookViews>
    <workbookView xWindow="-28920" yWindow="-120" windowWidth="29040" windowHeight="15840" tabRatio="847" activeTab="3" xr2:uid="{00000000-000D-0000-FFFF-FFFF00000000}"/>
  </bookViews>
  <sheets>
    <sheet name="Quarterly" sheetId="8" r:id="rId1"/>
    <sheet name="P&amp;L 5Y" sheetId="9" r:id="rId2"/>
    <sheet name="BS 5Y" sheetId="10" r:id="rId3"/>
    <sheet name="P&amp;L" sheetId="2" r:id="rId4"/>
    <sheet name="Comprehensive Income" sheetId="3" r:id="rId5"/>
    <sheet name="Balance Sheet" sheetId="4" r:id="rId6"/>
    <sheet name="Changes in equity" sheetId="7" r:id="rId7"/>
    <sheet name="Cash Flows" sheetId="1" r:id="rId8"/>
  </sheets>
  <definedNames>
    <definedName name="_Fill" localSheetId="2" hidden="1">#REF!</definedName>
    <definedName name="_Fill" hidden="1">#REF!</definedName>
    <definedName name="_Key1" localSheetId="2" hidden="1">#REF!</definedName>
    <definedName name="_Key1" hidden="1">#REF!</definedName>
    <definedName name="_Order1" hidden="1">255</definedName>
    <definedName name="_Sort" localSheetId="2" hidden="1">#REF!</definedName>
    <definedName name="_Sort" hidden="1">#REF!</definedName>
    <definedName name="BAG_BC" localSheetId="1" hidden="1">#N/A</definedName>
    <definedName name="BAG_BC" localSheetId="0" hidden="1">#N/A</definedName>
    <definedName name="BAG_BC" hidden="1">#N/A</definedName>
    <definedName name="e" localSheetId="1" hidden="1">#N/A</definedName>
    <definedName name="e" localSheetId="0" hidden="1">#N/A</definedName>
    <definedName name="e" hidden="1">#N/A</definedName>
    <definedName name="mol" localSheetId="2" hidden="1">Main.SAPF4Help()</definedName>
    <definedName name="mol" localSheetId="6" hidden="1">Main.SAPF4Help()</definedName>
    <definedName name="mol" localSheetId="1" hidden="1">Main.SAPF4Help()</definedName>
    <definedName name="mol" localSheetId="0" hidden="1">Main.SAPF4Help()</definedName>
    <definedName name="mol" hidden="1">Main.SAPF4Help()</definedName>
    <definedName name="_xlnm.Print_Area" localSheetId="5">'Balance Sheet'!$A$1:$D$43</definedName>
    <definedName name="_xlnm.Print_Area" localSheetId="2">'BS 5Y'!$A$1:$L$47</definedName>
    <definedName name="_xlnm.Print_Area" localSheetId="7">'Cash Flows'!$A$1:$D$65</definedName>
    <definedName name="_xlnm.Print_Area" localSheetId="6">'Changes in equity'!$A$1:$Z$38</definedName>
    <definedName name="_xlnm.Print_Area" localSheetId="4">'Comprehensive Income'!$A$1:$D$42</definedName>
    <definedName name="_xlnm.Print_Area" localSheetId="3">'P&amp;L'!$A$1:$D$40</definedName>
    <definedName name="_xlnm.Print_Area" localSheetId="1">'P&amp;L 5Y'!$A$1:$L$56</definedName>
    <definedName name="_xlnm.Print_Area" localSheetId="0">Quarterly!$A$1:$L$31</definedName>
    <definedName name="_xlnm.Print_Area">#REF!</definedName>
    <definedName name="SAPFuncF4Help" localSheetId="2" hidden="1">Main.SAPF4Help()</definedName>
    <definedName name="SAPFuncF4Help" localSheetId="6" hidden="1">Main.SAPF4Help()</definedName>
    <definedName name="SAPFuncF4Help" localSheetId="1" hidden="1">Main.SAPF4Help()</definedName>
    <definedName name="SAPFuncF4Help" localSheetId="0" hidden="1">Main.SAPF4Help()</definedName>
    <definedName name="SAPFuncF4Help" hidden="1">Main.SAPF4Help()</definedName>
    <definedName name="SC_Currency">OFFSET(#REF!,0,0,COUNTA(#REF!),1)</definedName>
    <definedName name="SC_CurrentPeriod">#REF!</definedName>
    <definedName name="SC_CustomView">OFFSET(#REF!,0,0,COUNTA(#REF!),1)</definedName>
    <definedName name="SC_Database">OFFSET(#REF!,0,0,COUNTA(#REF!),1)</definedName>
    <definedName name="SC_Fiscal_Yr">OFFSET(#REF!,0,0,COUNTA(#REF!),1)</definedName>
    <definedName name="SC_Groups">OFFSET(#REF!,0,0,COUNTA(#REF!),1)</definedName>
    <definedName name="SC_ShtDescription">OFFSET(#REF!,0,0,COUNTA(#REF!),1)</definedName>
    <definedName name="SC_ShtList">OFFSET(#REF!,0,0,COUNTA(#REF!),83)</definedName>
    <definedName name="SC_ShtNames">OFFSET(#REF!,0,0,COUNTA(#REF!),1)</definedName>
    <definedName name="SC_ShtOrder">OFFSET(#REF!,0,0,COUNTA(#REF!),1)</definedName>
    <definedName name="SC_Version">OFFSET(#REF!,0,0,COUNTA(#REF!),1)</definedName>
    <definedName name="SV_OKERROR">#REF!</definedName>
    <definedName name="SW_ShtList1">OFFSET(#REF!,0,0,COUNTA(#REF!),1)</definedName>
    <definedName name="SW_ShtList2">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9" i="10" l="1"/>
  <c r="C32" i="10"/>
  <c r="C22" i="10"/>
  <c r="C14" i="10"/>
  <c r="C40" i="10" l="1"/>
  <c r="U19" i="7"/>
  <c r="Y19" i="7" s="1"/>
  <c r="K25" i="7" l="1"/>
  <c r="C36" i="4"/>
  <c r="C21" i="4"/>
  <c r="C37" i="3"/>
  <c r="C32" i="3"/>
  <c r="C26" i="3"/>
  <c r="D36" i="2"/>
  <c r="C36" i="2"/>
  <c r="C44" i="10"/>
  <c r="C45" i="10" s="1"/>
  <c r="E20" i="8"/>
  <c r="D20" i="8"/>
  <c r="C20" i="8"/>
  <c r="D14" i="8"/>
  <c r="D16" i="8" s="1"/>
  <c r="C14" i="8"/>
  <c r="C16" i="8" s="1"/>
  <c r="K14" i="10" l="1"/>
  <c r="K22" i="10"/>
  <c r="K32" i="10"/>
  <c r="K39" i="10"/>
  <c r="K44" i="10"/>
  <c r="K40" i="10" l="1"/>
  <c r="K45" i="10" s="1"/>
  <c r="K23" i="10"/>
  <c r="E14" i="8" l="1"/>
  <c r="E16" i="8" s="1"/>
  <c r="F14" i="8"/>
  <c r="F16" i="8" s="1"/>
  <c r="G14" i="8"/>
  <c r="G16" i="8" s="1"/>
  <c r="F20" i="8"/>
  <c r="G20" i="8"/>
  <c r="C16" i="9"/>
  <c r="C23" i="10"/>
  <c r="L13" i="7"/>
  <c r="M13" i="7"/>
  <c r="M21" i="7" s="1"/>
  <c r="N13" i="7"/>
  <c r="O13" i="7"/>
  <c r="O21" i="7" s="1"/>
  <c r="I44" i="10" l="1"/>
  <c r="G44" i="10"/>
  <c r="E44" i="10"/>
  <c r="I39" i="10"/>
  <c r="G39" i="10"/>
  <c r="E39" i="10"/>
  <c r="I32" i="10"/>
  <c r="G32" i="10"/>
  <c r="E32" i="10"/>
  <c r="I22" i="10"/>
  <c r="G22" i="10"/>
  <c r="E22" i="10"/>
  <c r="I14" i="10"/>
  <c r="G14" i="10"/>
  <c r="E14" i="10"/>
  <c r="K9" i="9"/>
  <c r="K12" i="9" s="1"/>
  <c r="K14" i="9" s="1"/>
  <c r="K16" i="9" s="1"/>
  <c r="I9" i="9"/>
  <c r="I12" i="9" s="1"/>
  <c r="I14" i="9" s="1"/>
  <c r="I16" i="9" s="1"/>
  <c r="G9" i="9"/>
  <c r="G12" i="9" s="1"/>
  <c r="G14" i="9" s="1"/>
  <c r="G16" i="9" s="1"/>
  <c r="E9" i="9"/>
  <c r="E12" i="9" s="1"/>
  <c r="E14" i="9" s="1"/>
  <c r="E16" i="9" s="1"/>
  <c r="L20" i="8"/>
  <c r="K20" i="8"/>
  <c r="J20" i="8"/>
  <c r="I20" i="8"/>
  <c r="H20" i="8"/>
  <c r="L14" i="8"/>
  <c r="L16" i="8" s="1"/>
  <c r="K14" i="8"/>
  <c r="K16" i="8" s="1"/>
  <c r="J14" i="8"/>
  <c r="J16" i="8" s="1"/>
  <c r="I14" i="8"/>
  <c r="I16" i="8" s="1"/>
  <c r="H14" i="8"/>
  <c r="H16" i="8" s="1"/>
  <c r="U31" i="7"/>
  <c r="Y31" i="7" s="1"/>
  <c r="U28" i="7"/>
  <c r="Y28" i="7" s="1"/>
  <c r="U27" i="7"/>
  <c r="Y27" i="7" s="1"/>
  <c r="U26" i="7"/>
  <c r="Y26" i="7" s="1"/>
  <c r="U29" i="7"/>
  <c r="Y29" i="7" s="1"/>
  <c r="U14" i="7"/>
  <c r="U23" i="7"/>
  <c r="U20" i="7"/>
  <c r="Y20" i="7" s="1"/>
  <c r="U15" i="7"/>
  <c r="Y15" i="7" s="1"/>
  <c r="U18" i="7"/>
  <c r="Y18" i="7" s="1"/>
  <c r="U17" i="7"/>
  <c r="Y17" i="7" s="1"/>
  <c r="U16" i="7"/>
  <c r="Y16" i="7" s="1"/>
  <c r="U12" i="7"/>
  <c r="Y12" i="7" s="1"/>
  <c r="U11" i="7"/>
  <c r="Y11" i="7" s="1"/>
  <c r="U9" i="7"/>
  <c r="D37" i="3"/>
  <c r="Y9" i="7" l="1"/>
  <c r="Y23" i="7"/>
  <c r="Y25" i="7" s="1"/>
  <c r="U25" i="7"/>
  <c r="I40" i="10"/>
  <c r="I45" i="10" s="1"/>
  <c r="E23" i="10"/>
  <c r="E40" i="10"/>
  <c r="E45" i="10" s="1"/>
  <c r="I23" i="10"/>
  <c r="G40" i="10"/>
  <c r="G45" i="10" s="1"/>
  <c r="G23" i="10"/>
  <c r="D30" i="2"/>
  <c r="C30" i="2"/>
  <c r="D26" i="3" l="1"/>
  <c r="D44" i="1" l="1"/>
  <c r="D46" i="1" s="1"/>
  <c r="C44" i="1"/>
  <c r="C46" i="1" s="1"/>
  <c r="D31" i="1"/>
  <c r="D33" i="1" s="1"/>
  <c r="C31" i="1"/>
  <c r="C33" i="1" s="1"/>
  <c r="D20" i="1"/>
  <c r="C20" i="1"/>
  <c r="W25" i="7"/>
  <c r="S25" i="7"/>
  <c r="Q25" i="7"/>
  <c r="O25" i="7"/>
  <c r="O32" i="7" s="1"/>
  <c r="M25" i="7"/>
  <c r="M32" i="7" s="1"/>
  <c r="I25" i="7"/>
  <c r="G25" i="7"/>
  <c r="E25" i="7"/>
  <c r="C25" i="7"/>
  <c r="Y13" i="7"/>
  <c r="Y21" i="7" s="1"/>
  <c r="Y32" i="7" s="1"/>
  <c r="W13" i="7"/>
  <c r="W21" i="7" s="1"/>
  <c r="U13" i="7"/>
  <c r="U21" i="7" s="1"/>
  <c r="U32" i="7" s="1"/>
  <c r="S13" i="7"/>
  <c r="S21" i="7" s="1"/>
  <c r="Q13" i="7"/>
  <c r="Q21" i="7" s="1"/>
  <c r="K13" i="7"/>
  <c r="K21" i="7" s="1"/>
  <c r="K32" i="7" s="1"/>
  <c r="I13" i="7"/>
  <c r="I21" i="7" s="1"/>
  <c r="G13" i="7"/>
  <c r="G21" i="7" s="1"/>
  <c r="E13" i="7"/>
  <c r="E21" i="7" s="1"/>
  <c r="C13" i="7"/>
  <c r="C21" i="7" s="1"/>
  <c r="D32" i="3"/>
  <c r="D15" i="3"/>
  <c r="C15" i="3"/>
  <c r="C27" i="3" s="1"/>
  <c r="C28" i="3" s="1"/>
  <c r="D35" i="2"/>
  <c r="C35" i="2"/>
  <c r="D26" i="2"/>
  <c r="C26" i="2"/>
  <c r="D10" i="2"/>
  <c r="D15" i="2" s="1"/>
  <c r="D18" i="2" s="1"/>
  <c r="D20" i="2" s="1"/>
  <c r="D22" i="2" s="1"/>
  <c r="C10" i="2"/>
  <c r="C15" i="2" s="1"/>
  <c r="C18" i="2" s="1"/>
  <c r="C20" i="2" s="1"/>
  <c r="C22" i="2" s="1"/>
  <c r="C29" i="4"/>
  <c r="C37" i="4" s="1"/>
  <c r="C40" i="4" s="1"/>
  <c r="C15" i="4"/>
  <c r="C22" i="4" s="1"/>
  <c r="D15" i="4"/>
  <c r="I32" i="7" l="1"/>
  <c r="Q32" i="7"/>
  <c r="E32" i="7"/>
  <c r="G32" i="7"/>
  <c r="S32" i="7"/>
  <c r="C32" i="7"/>
  <c r="W32" i="7"/>
  <c r="C22" i="1"/>
  <c r="C48" i="1"/>
  <c r="C50" i="1" s="1"/>
  <c r="D22" i="1"/>
  <c r="D48" i="1"/>
  <c r="D50" i="1" s="1"/>
  <c r="D27" i="3"/>
  <c r="D28" i="3" s="1"/>
  <c r="D36" i="4"/>
  <c r="D29" i="4"/>
  <c r="D21" i="4"/>
  <c r="D22" i="4" s="1"/>
  <c r="D37" i="4" l="1"/>
  <c r="D40" i="4" s="1"/>
</calcChain>
</file>

<file path=xl/sharedStrings.xml><?xml version="1.0" encoding="utf-8"?>
<sst xmlns="http://schemas.openxmlformats.org/spreadsheetml/2006/main" count="373" uniqueCount="255">
  <si>
    <t>BOMBARDIER INC.</t>
  </si>
  <si>
    <t>CONSOLIDATED STATEMENTS OF CASH FLOWS</t>
  </si>
  <si>
    <t>(in millions of U.S. dollars)</t>
  </si>
  <si>
    <t>Notes</t>
  </si>
  <si>
    <t>Operating activities</t>
  </si>
  <si>
    <t>Non-cash items</t>
  </si>
  <si>
    <t>Deferred income taxes</t>
  </si>
  <si>
    <t>Net change in non-cash balances</t>
  </si>
  <si>
    <t>Investing activities</t>
  </si>
  <si>
    <t>Additions to PP&amp;E and intangible assets</t>
  </si>
  <si>
    <t>Other</t>
  </si>
  <si>
    <t>Financing activities</t>
  </si>
  <si>
    <t>Repayments of long-term debt</t>
  </si>
  <si>
    <t>Cash paid for</t>
  </si>
  <si>
    <t>Interest</t>
  </si>
  <si>
    <t>Income taxes</t>
  </si>
  <si>
    <t>Cash received for</t>
  </si>
  <si>
    <t>CONSOLIDATED STATEMENTS OF INCOME</t>
  </si>
  <si>
    <t>(in millions of U.S. dollars, except per share amounts)</t>
  </si>
  <si>
    <t>Revenues</t>
  </si>
  <si>
    <t>Cost of sales</t>
  </si>
  <si>
    <t>Gross margin</t>
  </si>
  <si>
    <t>SG&amp;A</t>
  </si>
  <si>
    <t>R&amp;D</t>
  </si>
  <si>
    <t>Special items</t>
  </si>
  <si>
    <t>EBIT</t>
  </si>
  <si>
    <t>Financing expense</t>
  </si>
  <si>
    <t>Financing income</t>
  </si>
  <si>
    <t>EBT</t>
  </si>
  <si>
    <t>Attributable to</t>
  </si>
  <si>
    <t>Equity holders of Bombardier Inc.</t>
  </si>
  <si>
    <t>CONSOLIDATED STATEMENTS OF COMPREHENSIVE INCOME</t>
  </si>
  <si>
    <t>OCI</t>
  </si>
  <si>
    <t>Items that may be reclassified to net income</t>
  </si>
  <si>
    <t>Net change in cash flow hedges</t>
  </si>
  <si>
    <t>CCTD</t>
  </si>
  <si>
    <t>Net investments in foreign operations</t>
  </si>
  <si>
    <t>Items that are never reclassified to net income</t>
  </si>
  <si>
    <t>Retirement benefits</t>
  </si>
  <si>
    <t>Total OCI</t>
  </si>
  <si>
    <t>CONSOLIDATED STATEMENTS OF FINANCIAL POSITION</t>
  </si>
  <si>
    <t>As at</t>
  </si>
  <si>
    <t>Assets</t>
  </si>
  <si>
    <t>Cash and cash equivalents</t>
  </si>
  <si>
    <t>Trade and other receivables</t>
  </si>
  <si>
    <t>Inventories</t>
  </si>
  <si>
    <t>Other financial assets</t>
  </si>
  <si>
    <t>Other assets</t>
  </si>
  <si>
    <t>Current assets</t>
  </si>
  <si>
    <t>PP&amp;E</t>
  </si>
  <si>
    <t>Aerospace program tooling</t>
  </si>
  <si>
    <t>Non-current assets</t>
  </si>
  <si>
    <t>Liabilities</t>
  </si>
  <si>
    <t>Trade and other payables</t>
  </si>
  <si>
    <t>Provisions</t>
  </si>
  <si>
    <t>Current liabilities</t>
  </si>
  <si>
    <t>Long-term debt</t>
  </si>
  <si>
    <t>Non-current liabilities</t>
  </si>
  <si>
    <t>Attributable to equity holders of Bombardier Inc.</t>
  </si>
  <si>
    <t>Commitments and contingencies</t>
  </si>
  <si>
    <t>CONSOLIDATED STATEMENTS OF CHANGES IN EQUITY</t>
  </si>
  <si>
    <t>Share capital</t>
  </si>
  <si>
    <r>
      <rPr>
        <b/>
        <sz val="8"/>
        <color rgb="FF000000"/>
        <rFont val="Arial"/>
        <family val="2"/>
      </rPr>
      <t xml:space="preserve">Retained earnings 
</t>
    </r>
    <r>
      <rPr>
        <b/>
        <sz val="8"/>
        <color rgb="FF000000"/>
        <rFont val="Arial"/>
        <family val="2"/>
      </rPr>
      <t>(deficit)</t>
    </r>
  </si>
  <si>
    <t>Accumulated OCI</t>
  </si>
  <si>
    <t>Preferred shares</t>
  </si>
  <si>
    <t>Contributed surplus</t>
  </si>
  <si>
    <t>Cash flow hedges</t>
  </si>
  <si>
    <t>Share-based expense</t>
  </si>
  <si>
    <t xml:space="preserve">           Total</t>
  </si>
  <si>
    <t xml:space="preserve">              NCI</t>
  </si>
  <si>
    <t>Proceeds from disposals of PP&amp;E and intangible assets</t>
  </si>
  <si>
    <t>Equity (deficit)</t>
  </si>
  <si>
    <t>Remeasurement of defined benefit plans</t>
  </si>
  <si>
    <t>Net unrealized gain (loss)</t>
  </si>
  <si>
    <t>Contract assets</t>
  </si>
  <si>
    <t>Contract liabilities</t>
  </si>
  <si>
    <t xml:space="preserve">Share-based expense </t>
  </si>
  <si>
    <t>FVOCI equity instruments</t>
  </si>
  <si>
    <t>FVOCI</t>
  </si>
  <si>
    <t>Dividends paid - Preferred shares</t>
  </si>
  <si>
    <t>Net income (loss)</t>
  </si>
  <si>
    <t>Other financial liabilities</t>
  </si>
  <si>
    <t>Other liabilities</t>
  </si>
  <si>
    <t>Cash flows from operating activities - total</t>
  </si>
  <si>
    <t>Cash flows from operating activities - continuing operations</t>
  </si>
  <si>
    <t xml:space="preserve">Cash flows from investing activities - total </t>
  </si>
  <si>
    <t>Cash flows from investing activities - continuing operations</t>
  </si>
  <si>
    <t>Cash flows from financing activities - total</t>
  </si>
  <si>
    <t>Cash flows from financing activities - continuing operations</t>
  </si>
  <si>
    <t>Net income</t>
  </si>
  <si>
    <t>As at December 31, 2021</t>
  </si>
  <si>
    <t>As at January 1, 2021</t>
  </si>
  <si>
    <t>Total comprehensive income (loss)</t>
  </si>
  <si>
    <t>Options exercised</t>
  </si>
  <si>
    <r>
      <t>Amortization</t>
    </r>
    <r>
      <rPr>
        <vertAlign val="superscript"/>
        <sz val="9"/>
        <color rgb="FF000000"/>
        <rFont val="Arial"/>
        <family val="2"/>
      </rPr>
      <t>(2)</t>
    </r>
  </si>
  <si>
    <r>
      <t>Cash flows from operating activities - discontinued operations</t>
    </r>
    <r>
      <rPr>
        <vertAlign val="superscript"/>
        <sz val="9"/>
        <color rgb="FF000000"/>
        <rFont val="Arial"/>
        <family val="2"/>
      </rPr>
      <t>(1)</t>
    </r>
  </si>
  <si>
    <r>
      <t>Net proceeds from disposal of business</t>
    </r>
    <r>
      <rPr>
        <vertAlign val="superscript"/>
        <sz val="9"/>
        <color rgb="FF000000"/>
        <rFont val="Arial"/>
        <family val="2"/>
      </rPr>
      <t>(1)</t>
    </r>
  </si>
  <si>
    <t>Changes to restricted cash</t>
  </si>
  <si>
    <r>
      <t>Cash flows from investing activities - discontinued operations</t>
    </r>
    <r>
      <rPr>
        <vertAlign val="superscript"/>
        <sz val="9"/>
        <color rgb="FF000000"/>
        <rFont val="Arial"/>
        <family val="2"/>
      </rPr>
      <t>(1)</t>
    </r>
  </si>
  <si>
    <r>
      <t>Payment of lease liabilities</t>
    </r>
    <r>
      <rPr>
        <vertAlign val="superscript"/>
        <sz val="9"/>
        <color rgb="FF000000"/>
        <rFont val="Arial"/>
        <family val="2"/>
      </rPr>
      <t>(3)</t>
    </r>
  </si>
  <si>
    <r>
      <t>Cash flows from financing activities - discontinued operations</t>
    </r>
    <r>
      <rPr>
        <vertAlign val="superscript"/>
        <sz val="9"/>
        <color rgb="FF000000"/>
        <rFont val="Arial"/>
        <family val="2"/>
      </rPr>
      <t>(1)</t>
    </r>
  </si>
  <si>
    <r>
      <t>NCI</t>
    </r>
    <r>
      <rPr>
        <vertAlign val="superscript"/>
        <sz val="9"/>
        <color rgb="FF000000"/>
        <rFont val="Arial"/>
        <family val="2"/>
      </rPr>
      <t>(1)</t>
    </r>
  </si>
  <si>
    <t>Other expense (income)</t>
  </si>
  <si>
    <t>Net income (loss) from continuing operations</t>
  </si>
  <si>
    <r>
      <t>Net income (loss) from discontinued operations</t>
    </r>
    <r>
      <rPr>
        <vertAlign val="superscript"/>
        <sz val="9"/>
        <color rgb="FF000000"/>
        <rFont val="Arial"/>
        <family val="2"/>
      </rPr>
      <t>(1)</t>
    </r>
  </si>
  <si>
    <r>
      <t>EPS (in dollars)</t>
    </r>
    <r>
      <rPr>
        <b/>
        <vertAlign val="superscript"/>
        <sz val="9"/>
        <color rgb="FF000000"/>
        <rFont val="Arial"/>
        <family val="2"/>
      </rPr>
      <t>(2)</t>
    </r>
  </si>
  <si>
    <t>Total comprehensive income (loss) attributable to</t>
  </si>
  <si>
    <r>
      <t>Common shares</t>
    </r>
    <r>
      <rPr>
        <b/>
        <vertAlign val="superscript"/>
        <sz val="8"/>
        <color rgb="FF000000"/>
        <rFont val="Arial"/>
        <family val="2"/>
      </rPr>
      <t>(1)</t>
    </r>
  </si>
  <si>
    <t>Remea-
surement gains (losses)</t>
  </si>
  <si>
    <t>Shares distributed - PSU plan</t>
  </si>
  <si>
    <r>
      <t>Net income (loss) from discontinuing operations</t>
    </r>
    <r>
      <rPr>
        <vertAlign val="superscript"/>
        <sz val="9"/>
        <color rgb="FF000000"/>
        <rFont val="Arial"/>
        <family val="2"/>
      </rPr>
      <t>(1)</t>
    </r>
  </si>
  <si>
    <t>Proceeds from sale of Alstom shares</t>
  </si>
  <si>
    <t>Net proceeds from issuance of long-term debt</t>
  </si>
  <si>
    <t>Net decrease in cash and cash equivalents</t>
  </si>
  <si>
    <t>Current portion of long-term debt</t>
  </si>
  <si>
    <t>Losses (gains) on repayment of long-term debt</t>
  </si>
  <si>
    <t>Issuance of Class B shares</t>
  </si>
  <si>
    <t>Purchase of Class B shares held in trust under the PSU and RSU plans</t>
  </si>
  <si>
    <t>Repurchase of Class B shares</t>
  </si>
  <si>
    <t>FVOCI financial assets</t>
  </si>
  <si>
    <r>
      <t>Warrants</t>
    </r>
    <r>
      <rPr>
        <b/>
        <vertAlign val="superscript"/>
        <sz val="8"/>
        <color rgb="FF000000"/>
        <rFont val="Arial"/>
        <family val="2"/>
      </rPr>
      <t>(1)</t>
    </r>
  </si>
  <si>
    <t>Effect of exchange rates on cash and cash equivalents</t>
  </si>
  <si>
    <t xml:space="preserve">equity holders of Bombardier Inc. </t>
  </si>
  <si>
    <r>
      <t>Discontinued operations</t>
    </r>
    <r>
      <rPr>
        <vertAlign val="superscript"/>
        <sz val="9"/>
        <color rgb="FF000000"/>
        <rFont val="Arial"/>
        <family val="2"/>
      </rPr>
      <t>(1)</t>
    </r>
  </si>
  <si>
    <t>Continuing operations</t>
  </si>
  <si>
    <r>
      <t>Discontinued operations basic</t>
    </r>
    <r>
      <rPr>
        <vertAlign val="superscript"/>
        <sz val="9"/>
        <color rgb="FF000000"/>
        <rFont val="Arial"/>
        <family val="2"/>
      </rPr>
      <t>(1)</t>
    </r>
  </si>
  <si>
    <r>
      <t>Discontinued operations diluted</t>
    </r>
    <r>
      <rPr>
        <vertAlign val="superscript"/>
        <sz val="9"/>
        <color rgb="FF000000"/>
        <rFont val="Arial"/>
        <family val="2"/>
      </rPr>
      <t>(1)</t>
    </r>
  </si>
  <si>
    <t xml:space="preserve">Total basic </t>
  </si>
  <si>
    <t>Total diluted</t>
  </si>
  <si>
    <t>Dividends - preferred shares, net of taxes</t>
  </si>
  <si>
    <t>Total
equity
(deficit)</t>
  </si>
  <si>
    <t>Other
retained
earnings (deficit)</t>
  </si>
  <si>
    <t>QUARTERLY DATA (UNAUDITED)</t>
  </si>
  <si>
    <t>(the quarterly data has been prepared in accordance with IAS 34, Interim financial reporting, except market price ranges)</t>
  </si>
  <si>
    <t>Fiscal years</t>
  </si>
  <si>
    <t>Total</t>
  </si>
  <si>
    <t xml:space="preserve">Fourth
quarter </t>
  </si>
  <si>
    <t>Third 
quarter</t>
  </si>
  <si>
    <t>Second 
quarter</t>
  </si>
  <si>
    <t>First 
quarter</t>
  </si>
  <si>
    <t>Fourth
quarter</t>
  </si>
  <si>
    <r>
      <t>Financing expense</t>
    </r>
    <r>
      <rPr>
        <vertAlign val="superscript"/>
        <sz val="9"/>
        <rFont val="Arial"/>
        <family val="2"/>
      </rPr>
      <t>(1)</t>
    </r>
  </si>
  <si>
    <r>
      <t>Financing income</t>
    </r>
    <r>
      <rPr>
        <vertAlign val="superscript"/>
        <sz val="9"/>
        <rFont val="Arial"/>
        <family val="2"/>
      </rPr>
      <t>(1)</t>
    </r>
  </si>
  <si>
    <t>Net income (loss) from discontinued operations</t>
  </si>
  <si>
    <t>NCI</t>
  </si>
  <si>
    <t>Discontinued operations - basic</t>
  </si>
  <si>
    <t>Discontinued operations - diluted</t>
  </si>
  <si>
    <t>Market price range of Class B Subordinate Voting Shares (in Canadian dollars)</t>
  </si>
  <si>
    <t>The amounts presented on a yearly basis may not correspond to the sum of the four quarters as certain reclassifications to quarterly figures to or from financing income and financing expense may be required on a cumulative basis.</t>
  </si>
  <si>
    <t>HISTORICAL FINANCIAL SUMMARY</t>
  </si>
  <si>
    <t>(in millions of U.S. dollars, except per share amounts and number of common shares)</t>
  </si>
  <si>
    <t>For the fiscal years ended December 31</t>
  </si>
  <si>
    <t>2021</t>
  </si>
  <si>
    <t>2020</t>
  </si>
  <si>
    <t>2019</t>
  </si>
  <si>
    <t>(1)</t>
  </si>
  <si>
    <t>2018</t>
  </si>
  <si>
    <r>
      <t>Adjusted EBIT</t>
    </r>
    <r>
      <rPr>
        <b/>
        <vertAlign val="superscript"/>
        <sz val="8"/>
        <rFont val="Arial"/>
        <family val="2"/>
      </rPr>
      <t>(2)</t>
    </r>
  </si>
  <si>
    <t>Net loss from continuing operations</t>
  </si>
  <si>
    <t>General information</t>
  </si>
  <si>
    <t>Export revenues from Canada</t>
  </si>
  <si>
    <t>Dividend per common share (in Canadian dollars)</t>
  </si>
  <si>
    <t xml:space="preserve">  Class A</t>
  </si>
  <si>
    <t xml:space="preserve">  Class B Subordinate Voting</t>
  </si>
  <si>
    <t>Dividend per preferred share (in Canadian dollars)</t>
  </si>
  <si>
    <t xml:space="preserve">  Series 2</t>
  </si>
  <si>
    <t xml:space="preserve">  Series 3</t>
  </si>
  <si>
    <t xml:space="preserve">  Series 4</t>
  </si>
  <si>
    <t>Market price ranges (in Canadian dollars)</t>
  </si>
  <si>
    <t xml:space="preserve">  High</t>
  </si>
  <si>
    <t xml:space="preserve">  Low</t>
  </si>
  <si>
    <t xml:space="preserve">  Close</t>
  </si>
  <si>
    <t>As at  December 31</t>
  </si>
  <si>
    <t xml:space="preserve">Includes Transportation. </t>
  </si>
  <si>
    <t xml:space="preserve">As per the consolidated statement of cash flows of our Consolidated financial statements. </t>
  </si>
  <si>
    <t>HISTORICAL FINANCIAL SUMMARY (CONTINUED)</t>
  </si>
  <si>
    <t xml:space="preserve">As at December 31 </t>
  </si>
  <si>
    <t>Goodwill</t>
  </si>
  <si>
    <t xml:space="preserve">Deferred income taxes </t>
  </si>
  <si>
    <t>Attributable to NCI</t>
  </si>
  <si>
    <t>Income taxes (recovery)</t>
  </si>
  <si>
    <t>7,8</t>
  </si>
  <si>
    <t>6,7,20,21</t>
  </si>
  <si>
    <t>20,21</t>
  </si>
  <si>
    <t>As at December 31, 2022</t>
  </si>
  <si>
    <t>For the fiscal years ended</t>
  </si>
  <si>
    <r>
      <t>Shares purchased - PSU/RSU plans</t>
    </r>
    <r>
      <rPr>
        <vertAlign val="superscript"/>
        <sz val="8"/>
        <color rgb="FF000000"/>
        <rFont val="Arial"/>
        <family val="2"/>
      </rPr>
      <t>(3)</t>
    </r>
  </si>
  <si>
    <r>
      <t>Disposal of business</t>
    </r>
    <r>
      <rPr>
        <vertAlign val="superscript"/>
        <sz val="8"/>
        <color rgb="FF000000"/>
        <rFont val="Arial"/>
        <family val="2"/>
      </rPr>
      <t>(2)</t>
    </r>
  </si>
  <si>
    <t xml:space="preserve">Continuing operations - basic </t>
  </si>
  <si>
    <t>Continuing operations - diluted</t>
  </si>
  <si>
    <r>
      <t>Expiration of warrants</t>
    </r>
    <r>
      <rPr>
        <vertAlign val="superscript"/>
        <sz val="8"/>
        <color rgb="FF000000"/>
        <rFont val="Arial"/>
        <family val="2"/>
      </rPr>
      <t>(4)</t>
    </r>
  </si>
  <si>
    <t>Restated retroactively for the Share Consolidation.</t>
  </si>
  <si>
    <r>
      <t>High</t>
    </r>
    <r>
      <rPr>
        <vertAlign val="superscript"/>
        <sz val="9"/>
        <rFont val="Arial"/>
        <family val="2"/>
      </rPr>
      <t xml:space="preserve">(3) </t>
    </r>
  </si>
  <si>
    <r>
      <t>Low</t>
    </r>
    <r>
      <rPr>
        <vertAlign val="superscript"/>
        <sz val="9"/>
        <rFont val="Arial"/>
        <family val="2"/>
      </rPr>
      <t>(3)</t>
    </r>
  </si>
  <si>
    <r>
      <t>EPS (in dollars)</t>
    </r>
    <r>
      <rPr>
        <b/>
        <vertAlign val="superscript"/>
        <sz val="9"/>
        <rFont val="Arial"/>
        <family val="2"/>
      </rPr>
      <t>(2)(3)</t>
    </r>
  </si>
  <si>
    <t>Investments in joint ventures and associates</t>
  </si>
  <si>
    <r>
      <t>Supplemental information</t>
    </r>
    <r>
      <rPr>
        <b/>
        <vertAlign val="superscript"/>
        <sz val="9"/>
        <color rgb="FF000000"/>
        <rFont val="Arial"/>
        <family val="2"/>
      </rPr>
      <t>(5)(6)</t>
    </r>
  </si>
  <si>
    <t>Continuing operations - basic</t>
  </si>
  <si>
    <t>Assets held for sale</t>
  </si>
  <si>
    <t xml:space="preserve">Liabilities directly associated with assets held for sale </t>
  </si>
  <si>
    <t xml:space="preserve">Other liabilities </t>
  </si>
  <si>
    <t>Continuing operations basic and diluted</t>
  </si>
  <si>
    <r>
      <t xml:space="preserve">Reclassification to income or to the related non-financial asset </t>
    </r>
    <r>
      <rPr>
        <vertAlign val="superscript"/>
        <sz val="9"/>
        <color rgb="FF000000"/>
        <rFont val="Arial"/>
        <family val="2"/>
      </rPr>
      <t>(1)(2)</t>
    </r>
  </si>
  <si>
    <r>
      <t>NCI</t>
    </r>
    <r>
      <rPr>
        <vertAlign val="superscript"/>
        <sz val="9"/>
        <color rgb="FF000000"/>
        <rFont val="Arial"/>
        <family val="2"/>
      </rPr>
      <t>(3)</t>
    </r>
  </si>
  <si>
    <r>
      <t>Discontinued operations</t>
    </r>
    <r>
      <rPr>
        <vertAlign val="superscript"/>
        <sz val="9"/>
        <color rgb="FF000000"/>
        <rFont val="Arial"/>
        <family val="2"/>
      </rPr>
      <t>(3)</t>
    </r>
  </si>
  <si>
    <r>
      <rPr>
        <vertAlign val="superscript"/>
        <sz val="8"/>
        <color rgb="FF000000"/>
        <rFont val="Arial"/>
        <family val="2"/>
      </rPr>
      <t>(2)</t>
    </r>
    <r>
      <rPr>
        <sz val="8"/>
        <color rgb="FF000000"/>
        <rFont val="Arial"/>
        <family val="2"/>
      </rPr>
      <t xml:space="preserve"> Related to the sale of Transportation to Alstom, which closed on January 29, 2021.</t>
    </r>
  </si>
  <si>
    <t>Impairment of PP&amp;E and intangible assets</t>
  </si>
  <si>
    <t>Deferred income taxes (recovery)</t>
  </si>
  <si>
    <t>Losses (gains) on disposals of PP&amp;E and intangible assets</t>
  </si>
  <si>
    <r>
      <t>Gains on disposal of businesses</t>
    </r>
    <r>
      <rPr>
        <vertAlign val="superscript"/>
        <sz val="9"/>
        <color rgb="FF000000"/>
        <rFont val="Arial"/>
        <family val="2"/>
      </rPr>
      <t>(1)</t>
    </r>
  </si>
  <si>
    <r>
      <t>Net change in short-term borrowings related to Transportation</t>
    </r>
    <r>
      <rPr>
        <vertAlign val="superscript"/>
        <sz val="9"/>
        <color rgb="FF000000"/>
        <rFont val="Arial"/>
        <family val="2"/>
      </rPr>
      <t>(1)</t>
    </r>
    <r>
      <rPr>
        <sz val="9"/>
        <color rgb="FF000000"/>
        <rFont val="Arial"/>
        <family val="2"/>
      </rPr>
      <t xml:space="preserve">
</t>
    </r>
  </si>
  <si>
    <r>
      <t>Cash and cash equivalents at beginning of year</t>
    </r>
    <r>
      <rPr>
        <b/>
        <vertAlign val="superscript"/>
        <sz val="9"/>
        <color rgb="FF000000"/>
        <rFont val="Arial"/>
        <family val="2"/>
      </rPr>
      <t>(4)</t>
    </r>
    <r>
      <rPr>
        <b/>
        <sz val="9"/>
        <color rgb="FF000000"/>
        <rFont val="Arial"/>
        <family val="2"/>
      </rPr>
      <t xml:space="preserve"> </t>
    </r>
  </si>
  <si>
    <t>Cash and cash equivalents at end of year</t>
  </si>
  <si>
    <r>
      <t>Deconsolidation of cash and cash equivalents related to Transportation</t>
    </r>
    <r>
      <rPr>
        <vertAlign val="superscript"/>
        <sz val="9"/>
        <color rgb="FF000000"/>
        <rFont val="Arial"/>
        <family val="2"/>
      </rPr>
      <t>(1)</t>
    </r>
  </si>
  <si>
    <t>The notes are an integral part of these consolidated financial statements.</t>
  </si>
  <si>
    <t xml:space="preserve">The notes are an integral part of these consolidated financial statements.
</t>
  </si>
  <si>
    <t>Total comprehensive income</t>
  </si>
  <si>
    <t>Net loss on derivative financial instruments</t>
  </si>
  <si>
    <t>Net unrealized loss</t>
  </si>
  <si>
    <r>
      <rPr>
        <vertAlign val="superscript"/>
        <sz val="8"/>
        <color rgb="FF000000"/>
        <rFont val="Arial"/>
        <family val="2"/>
      </rPr>
      <t>(1)</t>
    </r>
    <r>
      <rPr>
        <sz val="8"/>
        <color rgb="FF000000"/>
        <rFont val="Arial"/>
        <family val="2"/>
      </rPr>
      <t xml:space="preserve"> Includes $27 million of loss reclassified to the related non-financial asset for fiscal year 2022 ($29 million of gain for fiscal year 2021).</t>
    </r>
  </si>
  <si>
    <t xml:space="preserve">Net income (loss) attributable to equity holders of Bombardier Inc. </t>
  </si>
  <si>
    <r>
      <rPr>
        <vertAlign val="superscript"/>
        <sz val="8"/>
        <rFont val="Arial"/>
        <family val="2"/>
      </rPr>
      <t>(2)</t>
    </r>
    <r>
      <rPr>
        <sz val="8"/>
        <rFont val="Arial"/>
        <family val="2"/>
      </rPr>
      <t xml:space="preserve"> Includes $28 million of amortization charge related to right-of-use of assets for fiscal year 2022 ($28 million for fiscal year 2021).</t>
    </r>
  </si>
  <si>
    <t>Net loss</t>
  </si>
  <si>
    <t>Cancellation of Class B shares</t>
  </si>
  <si>
    <r>
      <rPr>
        <vertAlign val="superscript"/>
        <sz val="8"/>
        <color rgb="FF000000"/>
        <rFont val="Arial"/>
        <family val="2"/>
      </rPr>
      <t>(4)</t>
    </r>
    <r>
      <rPr>
        <sz val="8"/>
        <color rgb="FF000000"/>
        <rFont val="Arial"/>
        <family val="2"/>
      </rPr>
      <t xml:space="preserve"> On June 30, 2021 and September 1, 2021, 4 million</t>
    </r>
    <r>
      <rPr>
        <vertAlign val="superscript"/>
        <sz val="8"/>
        <color rgb="FF000000"/>
        <rFont val="Arial"/>
        <family val="2"/>
      </rPr>
      <t>(1)</t>
    </r>
    <r>
      <rPr>
        <sz val="8"/>
        <color rgb="FF000000"/>
        <rFont val="Arial"/>
        <family val="2"/>
      </rPr>
      <t xml:space="preserve"> of warrants held by Investissement Quebec expired. Refer to Note 28 - Share capital.</t>
    </r>
  </si>
  <si>
    <t>(1)(2)</t>
  </si>
  <si>
    <t>Transportation was classified as discontinued operations as of December 31, 2020. As a result, the results of operations have been restated for comparative periods. On January 29, 2021, the Corporation closed the sale of the Transportation business to Alstom.</t>
  </si>
  <si>
    <t>Balances do not include the impact of the adoption of IFRS 16, Leases which resulted in the recognition of right-of-use assets, in PP&amp;E, and lease liabilities, in Other financial liabilities, amounting to $554 million and $568 million, respectively as of January 1, 2019.</t>
  </si>
  <si>
    <t>2022</t>
  </si>
  <si>
    <t>Non-GAAP financial measures. A non-GAAP financial measure is not a standardized financial measure under the financial reporting framework used to prepare our financial statements and might not be comparable to similar financial measures used by other issuers. Refer to the Non-GAAP and other financial measures section for definitions of these metrics and reconciliations to the most comparable IFRS measures.</t>
  </si>
  <si>
    <r>
      <t>Net income (loss) from discontinued operations</t>
    </r>
    <r>
      <rPr>
        <vertAlign val="superscript"/>
        <sz val="9"/>
        <rFont val="Arial"/>
        <family val="2"/>
      </rPr>
      <t>(1)</t>
    </r>
  </si>
  <si>
    <r>
      <t>Adjusted net income (loss) from continuing operations</t>
    </r>
    <r>
      <rPr>
        <b/>
        <vertAlign val="superscript"/>
        <sz val="8"/>
        <rFont val="Arial"/>
        <family val="2"/>
      </rPr>
      <t>(2)</t>
    </r>
  </si>
  <si>
    <t>The amounts presented on a yearly basis may not correspond to the sum of the four quarters as certain share repurchases and dilutive potential shares on an interim basis may not be applicable on an annual basis.</t>
  </si>
  <si>
    <t xml:space="preserve">Non-GAAP financial ratio. A non-GAAP ratio is not a standardized financial measure under the financial reporting framework used to prepare our financial statements and might not be comparable to similar financial measures used by other issuers. Refer to the Non-GAAP and other financial measures section, for definitions of these metrics and reconciliations to the most comparable IFRS measures. </t>
  </si>
  <si>
    <t>(5)</t>
  </si>
  <si>
    <r>
      <t>EPS (in dollars)</t>
    </r>
    <r>
      <rPr>
        <b/>
        <vertAlign val="superscript"/>
        <sz val="9"/>
        <rFont val="Arial"/>
        <family val="2"/>
      </rPr>
      <t>(3)</t>
    </r>
  </si>
  <si>
    <r>
      <t>Continuing operations - adjusted</t>
    </r>
    <r>
      <rPr>
        <vertAlign val="superscript"/>
        <sz val="8"/>
        <rFont val="Arial"/>
        <family val="2"/>
      </rPr>
      <t>(4)</t>
    </r>
  </si>
  <si>
    <r>
      <t>Net additions to PP&amp;E and intangible assets</t>
    </r>
    <r>
      <rPr>
        <vertAlign val="superscript"/>
        <sz val="8"/>
        <rFont val="Arial"/>
        <family val="2"/>
      </rPr>
      <t>(6)</t>
    </r>
  </si>
  <si>
    <r>
      <t>Amortization</t>
    </r>
    <r>
      <rPr>
        <vertAlign val="superscript"/>
        <sz val="8"/>
        <rFont val="Arial"/>
        <family val="2"/>
      </rPr>
      <t>(6)</t>
    </r>
  </si>
  <si>
    <r>
      <t>Impairment charges (reversals) on PP&amp;E and intangible assets</t>
    </r>
    <r>
      <rPr>
        <vertAlign val="superscript"/>
        <sz val="8"/>
        <rFont val="Arial"/>
        <family val="2"/>
      </rPr>
      <t>(6)</t>
    </r>
  </si>
  <si>
    <r>
      <t>Class A Shares</t>
    </r>
    <r>
      <rPr>
        <b/>
        <vertAlign val="superscript"/>
        <sz val="9"/>
        <rFont val="Arial"/>
        <family val="2"/>
      </rPr>
      <t>(3)</t>
    </r>
  </si>
  <si>
    <r>
      <t>Class B Subordinate Voting Shares</t>
    </r>
    <r>
      <rPr>
        <b/>
        <vertAlign val="superscript"/>
        <sz val="9"/>
        <rFont val="Arial"/>
        <family val="2"/>
      </rPr>
      <t>(3)</t>
    </r>
  </si>
  <si>
    <r>
      <rPr>
        <sz val="9"/>
        <rFont val="Arial"/>
        <family val="2"/>
      </rPr>
      <t>Number of common shares (in millions)</t>
    </r>
    <r>
      <rPr>
        <vertAlign val="superscript"/>
        <sz val="9"/>
        <rFont val="Arial"/>
        <family val="2"/>
      </rPr>
      <t>(3)</t>
    </r>
  </si>
  <si>
    <r>
      <t>Book value per common share (in dollars)</t>
    </r>
    <r>
      <rPr>
        <vertAlign val="superscript"/>
        <sz val="9"/>
        <rFont val="Arial"/>
        <family val="2"/>
      </rPr>
      <t>(3)</t>
    </r>
  </si>
  <si>
    <r>
      <rPr>
        <vertAlign val="superscript"/>
        <sz val="8"/>
        <rFont val="Arial"/>
        <family val="2"/>
      </rPr>
      <t xml:space="preserve">(1) </t>
    </r>
    <r>
      <rPr>
        <sz val="8"/>
        <rFont val="Arial"/>
        <family val="2"/>
      </rPr>
      <t xml:space="preserve">Transportation business was classified as discontinued operations. On January 29, 2021, the Corporation closed the sale of the
   Transportation business to Alstom and recognized a gain related to the sale for fiscal year 2021. The expenses recorded in discontinued 
   operations for fiscal year 2022 principally relate to change in estimates of a provision for professional fees. </t>
    </r>
  </si>
  <si>
    <r>
      <rPr>
        <vertAlign val="superscript"/>
        <sz val="8"/>
        <rFont val="Arial"/>
        <family val="2"/>
      </rPr>
      <t>(2)</t>
    </r>
    <r>
      <rPr>
        <sz val="8"/>
        <rFont val="Arial"/>
        <family val="2"/>
      </rPr>
      <t xml:space="preserve"> As of June 13, 2022, Bombardier proceeded with a Share Consolidation of the Corporation’s Class A shares and Class B shares 
   (subordinate voting) at a consolidation ratio of 25-for-1. As a result, the comparative periods have been retroactively restated to 
   reflect the Share Consolidation.</t>
    </r>
  </si>
  <si>
    <r>
      <rPr>
        <vertAlign val="superscript"/>
        <sz val="8"/>
        <color rgb="FF000000"/>
        <rFont val="Arial"/>
        <family val="2"/>
      </rPr>
      <t>(2)</t>
    </r>
    <r>
      <rPr>
        <sz val="8"/>
        <color rgb="FF000000"/>
        <rFont val="Arial"/>
        <family val="2"/>
      </rPr>
      <t xml:space="preserve"> $52 million of net deferred loss is expected to be reclassified from OCI to the carrying amount of the related non-financial asset or to
    expense during fiscal year 2023.</t>
    </r>
  </si>
  <si>
    <r>
      <rPr>
        <vertAlign val="superscript"/>
        <sz val="8"/>
        <color rgb="FF000000"/>
        <rFont val="Arial"/>
        <family val="2"/>
      </rPr>
      <t xml:space="preserve"> (3)</t>
    </r>
    <r>
      <rPr>
        <sz val="8"/>
        <color rgb="FF000000"/>
        <rFont val="Arial"/>
        <family val="2"/>
      </rPr>
      <t xml:space="preserve"> Transportation business was classified as discontinued operations. On January 29, 2021, the Corporation closed the sale of the 
    Transportation business to Alstom and recognized a gain related to the sale for fiscal year 2021. The expenses recorded in discontinued
    operations for fiscal year 2022 principally relate to change in estimates of a provision for professional fees. </t>
    </r>
  </si>
  <si>
    <r>
      <rPr>
        <vertAlign val="superscript"/>
        <sz val="8"/>
        <color rgb="FF000000"/>
        <rFont val="Arial"/>
        <family val="2"/>
      </rPr>
      <t>(1)</t>
    </r>
    <r>
      <rPr>
        <sz val="8"/>
        <color rgb="FF000000"/>
        <rFont val="Arial"/>
        <family val="2"/>
      </rPr>
      <t xml:space="preserve"> As of June 13, 2022, Bombardier proceeded with a Share Consolidation of the Corporation’s Class A shares and Class B shares (subordinate voting) at a consolidation ratio of 25-for-1. As a result, the comparative
   periods have been retroactively restated to reflect the Share Consolidation for numbers of shares and warrants. See Note 11 - Earnings per share and Note 28 – Share capital for more information.</t>
    </r>
  </si>
  <si>
    <r>
      <rPr>
        <vertAlign val="superscript"/>
        <sz val="8"/>
        <color rgb="FF000000"/>
        <rFont val="Arial"/>
        <family val="2"/>
      </rPr>
      <t>(3)</t>
    </r>
    <r>
      <rPr>
        <sz val="8"/>
        <color rgb="FF000000"/>
        <rFont val="Arial"/>
        <family val="2"/>
      </rPr>
      <t xml:space="preserve"> In fiscal year 2022, the Corporation purchased 1.6 million (1.6 million</t>
    </r>
    <r>
      <rPr>
        <vertAlign val="superscript"/>
        <sz val="8"/>
        <color rgb="FF000000"/>
        <rFont val="Arial"/>
        <family val="2"/>
      </rPr>
      <t>(1)</t>
    </r>
    <r>
      <rPr>
        <sz val="8"/>
        <color rgb="FF000000"/>
        <rFont val="Arial"/>
        <family val="2"/>
      </rPr>
      <t xml:space="preserve"> in fiscal year 2021) of Class B shares (subordinate voting) in order to satisfy future obligations under the Corporation’s employee PSU and 
    RSU plans. Refer to Note 28 - Share capital.</t>
    </r>
  </si>
  <si>
    <r>
      <rPr>
        <vertAlign val="superscript"/>
        <sz val="8"/>
        <color rgb="FF000000"/>
        <rFont val="Arial"/>
        <family val="2"/>
      </rPr>
      <t>(1)</t>
    </r>
    <r>
      <rPr>
        <sz val="8"/>
        <color rgb="FF000000"/>
        <rFont val="Arial"/>
        <family val="2"/>
      </rPr>
      <t xml:space="preserve"> Transportation business was classified as discontinued operations. On January 29, 2021, the Corporation closed the sale of the
    Transportation business to Alstom.</t>
    </r>
  </si>
  <si>
    <r>
      <rPr>
        <vertAlign val="superscript"/>
        <sz val="8"/>
        <rFont val="Arial"/>
        <family val="2"/>
      </rPr>
      <t>(3)</t>
    </r>
    <r>
      <rPr>
        <sz val="8"/>
        <rFont val="Arial"/>
        <family val="2"/>
      </rPr>
      <t xml:space="preserve"> Lease payments related to the interest portion, short-term leases, low value assets and variable lease payments not included in lease
    liabilities are classified as cash outflows from operating activities. The total cash outflows for fiscal year 2022 amounted to $53 million
    ($49 million for fiscal year 2021).</t>
    </r>
  </si>
  <si>
    <r>
      <rPr>
        <vertAlign val="superscript"/>
        <sz val="8"/>
        <rFont val="Arial"/>
        <family val="2"/>
      </rPr>
      <t>(4)</t>
    </r>
    <r>
      <rPr>
        <sz val="8"/>
        <rFont val="Arial"/>
        <family val="2"/>
      </rPr>
      <t xml:space="preserve"> For the purpose of the statement of cash flows, cash and cash equivalents comprise the cash related to Transportation reclassified as
    assets held for sale as at December 31, 2020.</t>
    </r>
  </si>
  <si>
    <r>
      <rPr>
        <vertAlign val="superscript"/>
        <sz val="8"/>
        <rFont val="Arial"/>
        <family val="2"/>
      </rPr>
      <t>(5)</t>
    </r>
    <r>
      <rPr>
        <sz val="8"/>
        <rFont val="Arial"/>
        <family val="2"/>
      </rPr>
      <t xml:space="preserve"> Amounts paid or received for interest are reflected as cash flows from operating activities, except if they were capitalized in PP&amp;E or
    intangible assets, in which case they are reflected as cash flows from investing activities. Amounts paid or received for income taxes
    are reflected as cash flows from operating activities.</t>
    </r>
  </si>
  <si>
    <r>
      <rPr>
        <vertAlign val="superscript"/>
        <sz val="8"/>
        <rFont val="Arial"/>
        <family val="2"/>
      </rPr>
      <t>(6)</t>
    </r>
    <r>
      <rPr>
        <sz val="8"/>
        <rFont val="Arial"/>
        <family val="2"/>
      </rPr>
      <t xml:space="preserve"> Interest paid comprises interest on long-term debt after the effect of hedges, if any, excluding up-front costs paid related to the negotiation 
    of debts or credit facilities, interest paid on lease liabilities and interest paid on extended payment terms for trade payables. Interest received
    comprises interest received related to cash and cash equivalents and investments in securities.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</si>
</sst>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 #,##0_-;_-* &quot;-&quot;_-;_-@_-"/>
    <numFmt numFmtId="165" formatCode="_(#,##0_);_(\(#,##0\);_(&quot;—&quot;_);_(@_)"/>
    <numFmt numFmtId="166" formatCode="0;\-0;0;_(@_)"/>
    <numFmt numFmtId="167" formatCode="_(&quot;$&quot;* #,##0_);_(&quot;$&quot;* \(#,##0\);_(&quot;$&quot;* &quot;—&quot;_);_(@_)"/>
    <numFmt numFmtId="168" formatCode="0.000_)"/>
    <numFmt numFmtId="169" formatCode="0.00_)"/>
    <numFmt numFmtId="170" formatCode="_([$€-2]* #,##0.00_);_([$€-2]* \(#,##0.00\);_([$€-2]* &quot;-&quot;??_)"/>
    <numFmt numFmtId="171" formatCode="_(&quot;$&quot;* #,##0_);_(&quot;$&quot;* \(#,##0\);_(&quot;$&quot;* &quot;-&quot;??_);_(@_)"/>
    <numFmt numFmtId="172" formatCode="_-* #,##0\ _K_č_-;\-* #,##0\ _K_č_-;_-* &quot;-&quot;\ _K_č_-;_-@_-"/>
    <numFmt numFmtId="173" formatCode="_-* #,##0.00\ _K_č_-;\-* #,##0.00\ _K_č_-;_-* &quot;-&quot;??\ _K_č_-;_-@_-"/>
    <numFmt numFmtId="174" formatCode="_-* #,##0.00\ _€_-;\-* #,##0.00\ _€_-;_-* &quot;-&quot;??\ _€_-;_-@_-"/>
    <numFmt numFmtId="175" formatCode="_ * #,##0.00_)\ &quot;$&quot;_ ;_ * \(#,##0.00\)\ &quot;$&quot;_ ;_ * &quot;-&quot;??_)\ &quot;$&quot;_ ;_ @_ "/>
    <numFmt numFmtId="176" formatCode="0_);\(0\)"/>
    <numFmt numFmtId="177" formatCode="_(&quot;$&quot;* #,##0.00_);_(&quot;$&quot;* \(#,##0.00\);_(&quot;$&quot;* &quot;—&quot;_);_(@_)"/>
    <numFmt numFmtId="178" formatCode="#,##0.0_);\(#,##0.0\)"/>
    <numFmt numFmtId="179" formatCode="mmmm\ d"/>
    <numFmt numFmtId="180" formatCode="mmmm\ d\,\ yyyy"/>
    <numFmt numFmtId="181" formatCode="_(* #,##0_);_(* \(#,##0\);_(* &quot;-&quot;_)"/>
    <numFmt numFmtId="182" formatCode="_-* #,##0.00\ _$_-;\-* #,##0.00\ _$_-;_-* &quot;-&quot;??\ _$_-;_-@_-"/>
    <numFmt numFmtId="183" formatCode="_(* #,##0_);_(* \(#,##0\);_(* &quot;—&quot;_);_(@_)"/>
    <numFmt numFmtId="184" formatCode="@&quot; &quot;"/>
    <numFmt numFmtId="185" formatCode="_(* #,##0_);_(* \(#,##0\);_(* &quot;-&quot;??_);_(@_)"/>
  </numFmts>
  <fonts count="92">
    <font>
      <sz val="10"/>
      <color rgb="FF000000"/>
      <name val="Times New Roman"/>
    </font>
    <font>
      <sz val="11"/>
      <color theme="1"/>
      <name val="Calibri"/>
      <family val="2"/>
      <scheme val="minor"/>
    </font>
    <font>
      <sz val="11"/>
      <color theme="1"/>
      <name val="Calibri"/>
      <family val="2"/>
      <scheme val="minor"/>
    </font>
    <font>
      <sz val="11"/>
      <color theme="1"/>
      <name val="Calibri"/>
      <family val="2"/>
      <scheme val="minor"/>
    </font>
    <font>
      <b/>
      <sz val="9"/>
      <color rgb="FF000000"/>
      <name val="Arial"/>
      <family val="2"/>
    </font>
    <font>
      <sz val="9"/>
      <color rgb="FF000000"/>
      <name val="Arial"/>
      <family val="2"/>
    </font>
    <font>
      <sz val="8"/>
      <color rgb="FF000000"/>
      <name val="Arial"/>
      <family val="2"/>
    </font>
    <font>
      <sz val="10"/>
      <color rgb="FF000000"/>
      <name val="Arial"/>
      <family val="2"/>
    </font>
    <font>
      <vertAlign val="superscript"/>
      <sz val="8"/>
      <color rgb="FF000000"/>
      <name val="Arial"/>
      <family val="2"/>
    </font>
    <font>
      <sz val="10"/>
      <name val="Arial"/>
      <family val="2"/>
    </font>
    <font>
      <sz val="10"/>
      <name val="Arial"/>
      <family val="2"/>
    </font>
    <font>
      <sz val="8"/>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8"/>
      <color rgb="FF000000"/>
      <name val="Arial"/>
      <family val="2"/>
    </font>
    <font>
      <u/>
      <sz val="10"/>
      <color indexed="12"/>
      <name val="Arial"/>
      <family val="2"/>
    </font>
    <font>
      <sz val="9"/>
      <name val="Arial"/>
      <family val="2"/>
    </font>
    <font>
      <sz val="12"/>
      <name val="SWISS"/>
    </font>
    <font>
      <b/>
      <sz val="9"/>
      <name val="Arial"/>
      <family val="2"/>
    </font>
    <font>
      <b/>
      <sz val="9"/>
      <color rgb="FF000000"/>
      <name val="Arial"/>
      <family val="2"/>
    </font>
    <font>
      <sz val="9"/>
      <color rgb="FF000000"/>
      <name val="Arial"/>
      <family val="2"/>
    </font>
    <font>
      <sz val="10"/>
      <color rgb="FF000000"/>
      <name val="Times New Roman"/>
      <family val="1"/>
    </font>
    <font>
      <b/>
      <sz val="8"/>
      <color rgb="FF000000"/>
      <name val="Arial"/>
      <family val="2"/>
    </font>
    <font>
      <b/>
      <sz val="7"/>
      <color indexed="9"/>
      <name val="Palatino"/>
    </font>
    <font>
      <vertAlign val="superscript"/>
      <sz val="8"/>
      <name val="Arial"/>
      <family val="2"/>
    </font>
    <font>
      <b/>
      <vertAlign val="superscript"/>
      <sz val="9"/>
      <color rgb="FF000000"/>
      <name val="Arial"/>
      <family val="2"/>
    </font>
    <font>
      <vertAlign val="superscript"/>
      <sz val="9"/>
      <color rgb="FF000000"/>
      <name val="Arial"/>
      <family val="2"/>
    </font>
    <font>
      <sz val="9"/>
      <color rgb="FF00B050"/>
      <name val="Arial"/>
      <family val="2"/>
    </font>
    <font>
      <sz val="10"/>
      <color rgb="FF00B050"/>
      <name val="Times New Roman"/>
      <family val="1"/>
    </font>
    <font>
      <b/>
      <vertAlign val="superscript"/>
      <sz val="8"/>
      <color rgb="FF000000"/>
      <name val="Arial"/>
      <family val="2"/>
    </font>
    <font>
      <sz val="10"/>
      <color rgb="FF7030A0"/>
      <name val="Arial"/>
      <family val="2"/>
    </font>
    <font>
      <b/>
      <sz val="10"/>
      <color rgb="FF7030A0"/>
      <name val="Arial"/>
      <family val="2"/>
    </font>
    <font>
      <sz val="10"/>
      <color rgb="FFFF0000"/>
      <name val="Times New Roman"/>
      <family val="1"/>
    </font>
    <font>
      <sz val="10"/>
      <color rgb="FF7030A0"/>
      <name val="Times New Roman"/>
      <family val="1"/>
    </font>
    <font>
      <sz val="9"/>
      <color rgb="FF7030A0"/>
      <name val="Arial"/>
      <family val="2"/>
    </font>
    <font>
      <sz val="10"/>
      <color rgb="FF00B050"/>
      <name val="Arial"/>
      <family val="2"/>
    </font>
    <font>
      <b/>
      <i/>
      <sz val="9"/>
      <name val="Arial"/>
      <family val="2"/>
    </font>
    <font>
      <sz val="9"/>
      <color rgb="FFFF0000"/>
      <name val="Arial"/>
      <family val="2"/>
    </font>
    <font>
      <vertAlign val="superscript"/>
      <sz val="9"/>
      <name val="Arial"/>
      <family val="2"/>
    </font>
    <font>
      <sz val="9"/>
      <color rgb="FF92D050"/>
      <name val="Arial"/>
      <family val="2"/>
    </font>
    <font>
      <vertAlign val="superscript"/>
      <sz val="5"/>
      <name val="Arial"/>
      <family val="2"/>
    </font>
    <font>
      <b/>
      <vertAlign val="superscript"/>
      <sz val="5"/>
      <name val="Arial"/>
      <family val="2"/>
    </font>
    <font>
      <b/>
      <vertAlign val="superscript"/>
      <sz val="8"/>
      <name val="Arial"/>
      <family val="2"/>
    </font>
    <font>
      <sz val="9"/>
      <color indexed="63"/>
      <name val="Arial"/>
      <family val="2"/>
    </font>
    <font>
      <i/>
      <sz val="9"/>
      <name val="Arial"/>
      <family val="2"/>
    </font>
    <font>
      <sz val="10"/>
      <color rgb="FF000000"/>
      <name val="Times New Roman"/>
      <family val="1"/>
    </font>
    <font>
      <b/>
      <sz val="10"/>
      <color rgb="FF7030A0"/>
      <name val="Times New Roman"/>
      <family val="1"/>
    </font>
    <font>
      <b/>
      <sz val="10"/>
      <color rgb="FF000000"/>
      <name val="Times New Roman"/>
      <family val="1"/>
    </font>
    <font>
      <sz val="8"/>
      <name val="Times New Roman"/>
      <family val="1"/>
    </font>
    <font>
      <b/>
      <vertAlign val="superscript"/>
      <sz val="9"/>
      <name val="Arial"/>
      <family val="2"/>
    </font>
    <font>
      <b/>
      <sz val="8"/>
      <name val="Arial"/>
      <family val="2"/>
    </font>
    <font>
      <sz val="8"/>
      <color rgb="FF7030A0"/>
      <name val="Arial"/>
      <family val="2"/>
    </font>
    <font>
      <b/>
      <sz val="10"/>
      <color rgb="FFFF0000"/>
      <name val="Arial"/>
      <family val="2"/>
    </font>
  </fonts>
  <fills count="37">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
      <patternFill patternType="solid">
        <fgColor theme="0"/>
        <bgColor indexed="64"/>
      </patternFill>
    </fill>
  </fills>
  <borders count="29">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style="medium">
        <color auto="1"/>
      </bottom>
      <diagonal/>
    </border>
    <border>
      <left/>
      <right/>
      <top/>
      <bottom style="medium">
        <color auto="1"/>
      </bottom>
      <diagonal/>
    </border>
    <border>
      <left/>
      <right/>
      <top style="medium">
        <color auto="1"/>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right/>
      <top style="thin">
        <color indexed="64"/>
      </top>
      <bottom style="medium">
        <color indexed="64"/>
      </bottom>
      <diagonal/>
    </border>
    <border>
      <left/>
      <right/>
      <top style="medium">
        <color indexed="64"/>
      </top>
      <bottom style="thin">
        <color indexed="64"/>
      </bottom>
      <diagonal/>
    </border>
    <border>
      <left/>
      <right/>
      <top style="medium">
        <color auto="1"/>
      </top>
      <bottom style="thin">
        <color indexed="64"/>
      </bottom>
      <diagonal/>
    </border>
  </borders>
  <cellStyleXfs count="643">
    <xf numFmtId="0" fontId="0" fillId="0" borderId="0"/>
    <xf numFmtId="0" fontId="9" fillId="0" borderId="0"/>
    <xf numFmtId="0" fontId="20" fillId="0" borderId="0">
      <alignment vertical="top"/>
    </xf>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5"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2" borderId="0" applyNumberFormat="0" applyBorder="0" applyAlignment="0" applyProtection="0"/>
    <xf numFmtId="0" fontId="36" fillId="5" borderId="0" applyNumberFormat="0" applyBorder="0" applyAlignment="0" applyProtection="0"/>
    <xf numFmtId="0" fontId="36" fillId="4" borderId="0" applyNumberFormat="0" applyBorder="0" applyAlignment="0" applyProtection="0"/>
    <xf numFmtId="0" fontId="36" fillId="6" borderId="0" applyNumberFormat="0" applyBorder="0" applyAlignment="0" applyProtection="0"/>
    <xf numFmtId="0" fontId="36" fillId="3"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8"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3" borderId="0" applyNumberFormat="0" applyBorder="0" applyAlignment="0" applyProtection="0"/>
    <xf numFmtId="0" fontId="36" fillId="7" borderId="0" applyNumberFormat="0" applyBorder="0" applyAlignment="0" applyProtection="0"/>
    <xf numFmtId="0" fontId="36" fillId="6" borderId="0" applyNumberFormat="0" applyBorder="0" applyAlignment="0" applyProtection="0"/>
    <xf numFmtId="0" fontId="36" fillId="8" borderId="0" applyNumberFormat="0" applyBorder="0" applyAlignment="0" applyProtection="0"/>
    <xf numFmtId="0" fontId="36" fillId="7"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7"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7"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3"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9" borderId="0" applyNumberFormat="0" applyBorder="0" applyAlignment="0" applyProtection="0"/>
    <xf numFmtId="0" fontId="37" fillId="13" borderId="0" applyNumberFormat="0" applyBorder="0" applyAlignment="0" applyProtection="0"/>
    <xf numFmtId="0" fontId="52" fillId="0" borderId="0" applyNumberFormat="0" applyFill="0" applyBorder="0" applyAlignment="0" applyProtection="0"/>
    <xf numFmtId="0" fontId="38" fillId="14" borderId="0" applyNumberFormat="0" applyBorder="0" applyAlignment="0" applyProtection="0"/>
    <xf numFmtId="37" fontId="24" fillId="0" borderId="0" applyFont="0" applyBorder="0" applyAlignment="0"/>
    <xf numFmtId="0" fontId="13"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39" fillId="15" borderId="7" applyNumberFormat="0" applyAlignment="0" applyProtection="0"/>
    <xf numFmtId="0" fontId="39" fillId="15" borderId="7" applyNumberFormat="0" applyAlignment="0" applyProtection="0"/>
    <xf numFmtId="172" fontId="27" fillId="0" borderId="0" applyFont="0" applyFill="0" applyBorder="0" applyAlignment="0" applyProtection="0"/>
    <xf numFmtId="173" fontId="27" fillId="0" borderId="0" applyFont="0" applyFill="0" applyBorder="0" applyAlignment="0" applyProtection="0"/>
    <xf numFmtId="0" fontId="47" fillId="0" borderId="8" applyNumberFormat="0" applyFill="0" applyAlignment="0" applyProtection="0"/>
    <xf numFmtId="0" fontId="40" fillId="16" borderId="9" applyNumberFormat="0" applyAlignment="0" applyProtection="0"/>
    <xf numFmtId="168" fontId="14" fillId="0" borderId="0"/>
    <xf numFmtId="168" fontId="14" fillId="0" borderId="0"/>
    <xf numFmtId="168" fontId="14" fillId="0" borderId="0"/>
    <xf numFmtId="168" fontId="14" fillId="0" borderId="0"/>
    <xf numFmtId="168" fontId="14" fillId="0" borderId="0"/>
    <xf numFmtId="168" fontId="14" fillId="0" borderId="0"/>
    <xf numFmtId="168" fontId="14" fillId="0" borderId="0"/>
    <xf numFmtId="168" fontId="14" fillId="0" borderId="0"/>
    <xf numFmtId="0" fontId="10" fillId="4" borderId="10" applyNumberFormat="0" applyFont="0" applyAlignment="0" applyProtection="0"/>
    <xf numFmtId="0" fontId="25" fillId="17" borderId="11" applyNumberFormat="0" applyProtection="0">
      <alignment horizontal="center"/>
    </xf>
    <xf numFmtId="0" fontId="25" fillId="17" borderId="11" applyNumberFormat="0" applyProtection="0">
      <alignment horizontal="center"/>
    </xf>
    <xf numFmtId="0" fontId="25" fillId="17" borderId="11" applyNumberFormat="0" applyProtection="0">
      <alignment horizontal="center"/>
    </xf>
    <xf numFmtId="0" fontId="25" fillId="17" borderId="11" applyNumberFormat="0" applyProtection="0">
      <alignment horizontal="center"/>
    </xf>
    <xf numFmtId="175" fontId="10" fillId="0" borderId="0" applyFont="0" applyFill="0" applyBorder="0" applyAlignment="0" applyProtection="0"/>
    <xf numFmtId="41" fontId="10" fillId="0" borderId="0" applyFont="0" applyFill="0" applyBorder="0" applyAlignment="0" applyProtection="0"/>
    <xf numFmtId="174" fontId="10" fillId="0" borderId="0" applyFont="0" applyFill="0" applyBorder="0" applyAlignment="0" applyProtection="0"/>
    <xf numFmtId="0" fontId="28" fillId="0" borderId="0" applyNumberFormat="0" applyFill="0" applyBorder="0" applyAlignment="0" applyProtection="0"/>
    <xf numFmtId="0" fontId="46" fillId="7" borderId="7" applyNumberFormat="0" applyAlignment="0" applyProtection="0"/>
    <xf numFmtId="170" fontId="10" fillId="0" borderId="0" applyFont="0" applyFill="0" applyBorder="0" applyAlignment="0" applyProtection="0"/>
    <xf numFmtId="0" fontId="41" fillId="0" borderId="0" applyNumberFormat="0" applyFill="0" applyBorder="0" applyAlignment="0" applyProtection="0"/>
    <xf numFmtId="0" fontId="29" fillId="0" borderId="0" applyNumberFormat="0" applyFill="0" applyBorder="0" applyAlignment="0" applyProtection="0"/>
    <xf numFmtId="0" fontId="42" fillId="18" borderId="0" applyNumberFormat="0" applyBorder="0" applyAlignment="0" applyProtection="0"/>
    <xf numFmtId="0" fontId="26" fillId="0" borderId="12" applyNumberFormat="0" applyAlignment="0" applyProtection="0">
      <alignment horizontal="left" vertical="center"/>
    </xf>
    <xf numFmtId="0" fontId="26" fillId="0" borderId="13">
      <alignment horizontal="left" vertical="center"/>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46" fillId="7" borderId="7" applyNumberFormat="0" applyAlignment="0" applyProtection="0"/>
    <xf numFmtId="0" fontId="38" fillId="14" borderId="0" applyNumberFormat="0" applyBorder="0" applyAlignment="0" applyProtection="0"/>
    <xf numFmtId="0" fontId="10" fillId="0" borderId="0" applyFont="0" applyFill="0" applyBorder="0" applyAlignment="0" applyProtection="0"/>
    <xf numFmtId="0" fontId="10" fillId="0" borderId="0" applyFont="0" applyFill="0" applyBorder="0" applyAlignment="0" applyProtection="0"/>
    <xf numFmtId="0" fontId="47" fillId="0" borderId="8" applyNumberFormat="0" applyFill="0" applyAlignment="0" applyProtection="0"/>
    <xf numFmtId="0" fontId="10" fillId="0" borderId="0" applyFont="0" applyFill="0" applyBorder="0" applyAlignment="0" applyProtection="0"/>
    <xf numFmtId="171" fontId="10" fillId="0" borderId="17" applyNumberFormat="0" applyAlignment="0"/>
    <xf numFmtId="0" fontId="48" fillId="7" borderId="0" applyNumberFormat="0" applyBorder="0" applyAlignment="0" applyProtection="0"/>
    <xf numFmtId="0" fontId="48" fillId="7" borderId="0" applyNumberFormat="0" applyBorder="0" applyAlignment="0" applyProtection="0"/>
    <xf numFmtId="169" fontId="15" fillId="0" borderId="0"/>
    <xf numFmtId="0" fontId="29" fillId="0" borderId="0"/>
    <xf numFmtId="0" fontId="10" fillId="0" borderId="0"/>
    <xf numFmtId="0" fontId="10" fillId="0" borderId="0"/>
    <xf numFmtId="0" fontId="10" fillId="0" borderId="0"/>
    <xf numFmtId="0" fontId="27" fillId="0" borderId="0"/>
    <xf numFmtId="0" fontId="10" fillId="0" borderId="0"/>
    <xf numFmtId="0" fontId="10" fillId="4" borderId="10" applyNumberFormat="0" applyFont="0" applyAlignment="0" applyProtection="0"/>
    <xf numFmtId="0" fontId="49" fillId="15" borderId="18" applyNumberFormat="0" applyAlignment="0" applyProtection="0"/>
    <xf numFmtId="9" fontId="30" fillId="0" borderId="0" applyFont="0" applyFill="0" applyBorder="0" applyAlignment="0" applyProtection="0"/>
    <xf numFmtId="10" fontId="30" fillId="0" borderId="0" applyFont="0" applyFill="0" applyBorder="0" applyAlignment="0" applyProtection="0"/>
    <xf numFmtId="0" fontId="16" fillId="0" borderId="0" applyNumberFormat="0" applyFont="0" applyFill="0" applyBorder="0" applyAlignment="0" applyProtection="0">
      <alignment horizontal="left"/>
    </xf>
    <xf numFmtId="15" fontId="16" fillId="0" borderId="0" applyFont="0" applyFill="0" applyBorder="0" applyAlignment="0" applyProtection="0"/>
    <xf numFmtId="4" fontId="16" fillId="0" borderId="0" applyFont="0" applyFill="0" applyBorder="0" applyAlignment="0" applyProtection="0"/>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0" fontId="17" fillId="0" borderId="19">
      <alignment horizontal="center"/>
    </xf>
    <xf numFmtId="3" fontId="16" fillId="0" borderId="0" applyFont="0" applyFill="0" applyBorder="0" applyAlignment="0" applyProtection="0"/>
    <xf numFmtId="0" fontId="16" fillId="20" borderId="0" applyNumberFormat="0" applyFont="0" applyBorder="0" applyAlignment="0" applyProtection="0"/>
    <xf numFmtId="4" fontId="18" fillId="7" borderId="20" applyNumberFormat="0" applyProtection="0">
      <alignment vertical="center"/>
    </xf>
    <xf numFmtId="4" fontId="19" fillId="21" borderId="20" applyNumberFormat="0" applyProtection="0">
      <alignment vertical="center"/>
    </xf>
    <xf numFmtId="4" fontId="18" fillId="21" borderId="20" applyNumberFormat="0" applyProtection="0">
      <alignment horizontal="left" vertical="center" indent="1"/>
    </xf>
    <xf numFmtId="0" fontId="18" fillId="21" borderId="20" applyNumberFormat="0" applyProtection="0">
      <alignment horizontal="left" vertical="top" indent="1"/>
    </xf>
    <xf numFmtId="4" fontId="18" fillId="22" borderId="0" applyNumberFormat="0" applyProtection="0">
      <alignment horizontal="left" vertical="center" indent="1"/>
    </xf>
    <xf numFmtId="4" fontId="20" fillId="14" borderId="20" applyNumberFormat="0" applyProtection="0">
      <alignment horizontal="right" vertical="center"/>
    </xf>
    <xf numFmtId="4" fontId="20" fillId="3" borderId="20" applyNumberFormat="0" applyProtection="0">
      <alignment horizontal="right" vertical="center"/>
    </xf>
    <xf numFmtId="4" fontId="20" fillId="10" borderId="20" applyNumberFormat="0" applyProtection="0">
      <alignment horizontal="right" vertical="center"/>
    </xf>
    <xf numFmtId="4" fontId="20" fillId="23" borderId="20" applyNumberFormat="0" applyProtection="0">
      <alignment horizontal="right" vertical="center"/>
    </xf>
    <xf numFmtId="4" fontId="20" fillId="24" borderId="20" applyNumberFormat="0" applyProtection="0">
      <alignment horizontal="right" vertical="center"/>
    </xf>
    <xf numFmtId="4" fontId="20" fillId="13" borderId="20" applyNumberFormat="0" applyProtection="0">
      <alignment horizontal="right" vertical="center"/>
    </xf>
    <xf numFmtId="4" fontId="20" fillId="11" borderId="20" applyNumberFormat="0" applyProtection="0">
      <alignment horizontal="right" vertical="center"/>
    </xf>
    <xf numFmtId="4" fontId="20" fillId="25" borderId="20" applyNumberFormat="0" applyProtection="0">
      <alignment horizontal="right" vertical="center"/>
    </xf>
    <xf numFmtId="4" fontId="20" fillId="26" borderId="20" applyNumberFormat="0" applyProtection="0">
      <alignment horizontal="right" vertical="center"/>
    </xf>
    <xf numFmtId="4" fontId="18" fillId="27" borderId="21" applyNumberFormat="0" applyProtection="0">
      <alignment horizontal="left" vertical="center" indent="1"/>
    </xf>
    <xf numFmtId="4" fontId="20" fillId="28" borderId="0" applyNumberFormat="0" applyProtection="0">
      <alignment horizontal="left" vertical="center" indent="1"/>
    </xf>
    <xf numFmtId="4" fontId="21" fillId="29" borderId="0" applyNumberFormat="0" applyProtection="0">
      <alignment horizontal="left" vertical="center" indent="1"/>
    </xf>
    <xf numFmtId="4" fontId="20" fillId="30" borderId="20" applyNumberFormat="0" applyProtection="0">
      <alignment horizontal="right" vertical="center"/>
    </xf>
    <xf numFmtId="4" fontId="20" fillId="28" borderId="0" applyNumberFormat="0" applyProtection="0">
      <alignment horizontal="left" vertical="center" indent="1"/>
    </xf>
    <xf numFmtId="4" fontId="20" fillId="28" borderId="0" applyNumberFormat="0" applyProtection="0">
      <alignment horizontal="left" vertical="center" indent="1"/>
    </xf>
    <xf numFmtId="4" fontId="20" fillId="28" borderId="0" applyNumberFormat="0" applyProtection="0">
      <alignment horizontal="left" vertical="center" indent="1"/>
    </xf>
    <xf numFmtId="4" fontId="20" fillId="22" borderId="0" applyNumberFormat="0" applyProtection="0">
      <alignment horizontal="left" vertical="center" indent="1"/>
    </xf>
    <xf numFmtId="4" fontId="20" fillId="22" borderId="0" applyNumberFormat="0" applyProtection="0">
      <alignment horizontal="left" vertical="center" indent="1"/>
    </xf>
    <xf numFmtId="4" fontId="20" fillId="22" borderId="0" applyNumberFormat="0" applyProtection="0">
      <alignment horizontal="left" vertical="center" indent="1"/>
    </xf>
    <xf numFmtId="0" fontId="10" fillId="29" borderId="20" applyNumberFormat="0" applyProtection="0">
      <alignment horizontal="left" vertical="center" indent="1"/>
    </xf>
    <xf numFmtId="0" fontId="10" fillId="29" borderId="20" applyNumberFormat="0" applyProtection="0">
      <alignment horizontal="left" vertical="top" indent="1"/>
    </xf>
    <xf numFmtId="0" fontId="10" fillId="22" borderId="20" applyNumberFormat="0" applyProtection="0">
      <alignment horizontal="left" vertical="center" indent="1"/>
    </xf>
    <xf numFmtId="0" fontId="10" fillId="22" borderId="20" applyNumberFormat="0" applyProtection="0">
      <alignment horizontal="left" vertical="top" indent="1"/>
    </xf>
    <xf numFmtId="0" fontId="10" fillId="31" borderId="20" applyNumberFormat="0" applyProtection="0">
      <alignment horizontal="left" vertical="center" indent="1"/>
    </xf>
    <xf numFmtId="0" fontId="10" fillId="31" borderId="20" applyNumberFormat="0" applyProtection="0">
      <alignment horizontal="left" vertical="top" indent="1"/>
    </xf>
    <xf numFmtId="0" fontId="10" fillId="32" borderId="20" applyNumberFormat="0" applyProtection="0">
      <alignment horizontal="left" vertical="center" indent="1"/>
    </xf>
    <xf numFmtId="0" fontId="10" fillId="32" borderId="20" applyNumberFormat="0" applyProtection="0">
      <alignment horizontal="left" vertical="top" indent="1"/>
    </xf>
    <xf numFmtId="4" fontId="20" fillId="33" borderId="20" applyNumberFormat="0" applyProtection="0">
      <alignment vertical="center"/>
    </xf>
    <xf numFmtId="4" fontId="22" fillId="33" borderId="20" applyNumberFormat="0" applyProtection="0">
      <alignment vertical="center"/>
    </xf>
    <xf numFmtId="4" fontId="20" fillId="33" borderId="20" applyNumberFormat="0" applyProtection="0">
      <alignment horizontal="left" vertical="center" indent="1"/>
    </xf>
    <xf numFmtId="0" fontId="20" fillId="33" borderId="20" applyNumberFormat="0" applyProtection="0">
      <alignment horizontal="left" vertical="top" indent="1"/>
    </xf>
    <xf numFmtId="4" fontId="20" fillId="28" borderId="20" applyNumberFormat="0" applyProtection="0">
      <alignment horizontal="right" vertical="center"/>
    </xf>
    <xf numFmtId="4" fontId="22" fillId="28" borderId="20" applyNumberFormat="0" applyProtection="0">
      <alignment horizontal="right" vertical="center"/>
    </xf>
    <xf numFmtId="4" fontId="20" fillId="30" borderId="20" applyNumberFormat="0" applyProtection="0">
      <alignment horizontal="left" vertical="center" indent="1"/>
    </xf>
    <xf numFmtId="0" fontId="20" fillId="22" borderId="20" applyNumberFormat="0" applyProtection="0">
      <alignment horizontal="left" vertical="top" indent="1"/>
    </xf>
    <xf numFmtId="4" fontId="23" fillId="34" borderId="0" applyNumberFormat="0" applyProtection="0">
      <alignment horizontal="left" vertical="center" indent="1"/>
    </xf>
    <xf numFmtId="4" fontId="12" fillId="28" borderId="20" applyNumberFormat="0" applyProtection="0">
      <alignment horizontal="right" vertical="center"/>
    </xf>
    <xf numFmtId="0" fontId="10" fillId="4" borderId="0" applyNumberFormat="0" applyFont="0" applyBorder="0" applyAlignment="0" applyProtection="0"/>
    <xf numFmtId="0" fontId="10" fillId="15" borderId="0" applyNumberFormat="0" applyFont="0" applyBorder="0" applyAlignment="0" applyProtection="0"/>
    <xf numFmtId="0" fontId="10" fillId="6" borderId="0" applyNumberFormat="0" applyFont="0" applyBorder="0" applyAlignment="0" applyProtection="0"/>
    <xf numFmtId="38" fontId="11" fillId="0" borderId="0" applyFill="0" applyBorder="0" applyAlignment="0" applyProtection="0"/>
    <xf numFmtId="0" fontId="10" fillId="6" borderId="0" applyNumberFormat="0" applyFont="0" applyBorder="0" applyAlignment="0" applyProtection="0"/>
    <xf numFmtId="0" fontId="10" fillId="0" borderId="0" applyNumberFormat="0" applyFont="0" applyFill="0" applyBorder="0" applyAlignment="0" applyProtection="0"/>
    <xf numFmtId="41" fontId="11" fillId="0" borderId="0" applyNumberFormat="0" applyFont="0" applyBorder="0" applyAlignment="0" applyProtection="0"/>
    <xf numFmtId="0" fontId="42" fillId="18" borderId="0" applyNumberFormat="0" applyBorder="0" applyAlignment="0" applyProtection="0"/>
    <xf numFmtId="0" fontId="31" fillId="35" borderId="0"/>
    <xf numFmtId="0" fontId="32" fillId="35" borderId="0"/>
    <xf numFmtId="0" fontId="33" fillId="35" borderId="22"/>
    <xf numFmtId="0" fontId="33" fillId="35" borderId="0"/>
    <xf numFmtId="0" fontId="31" fillId="19" borderId="22">
      <protection locked="0"/>
    </xf>
    <xf numFmtId="0" fontId="31" fillId="35" borderId="0"/>
    <xf numFmtId="0" fontId="16" fillId="0" borderId="23"/>
    <xf numFmtId="0" fontId="34" fillId="6" borderId="24">
      <alignment horizontal="center"/>
    </xf>
    <xf numFmtId="0" fontId="49" fillId="15" borderId="18" applyNumberFormat="0" applyAlignment="0" applyProtection="0"/>
    <xf numFmtId="0" fontId="16" fillId="0" borderId="0"/>
    <xf numFmtId="0" fontId="10" fillId="0" borderId="0"/>
    <xf numFmtId="0" fontId="10" fillId="0" borderId="0"/>
    <xf numFmtId="0" fontId="41" fillId="0" borderId="0" applyNumberFormat="0" applyFill="0" applyBorder="0" applyAlignment="0" applyProtection="0"/>
    <xf numFmtId="0" fontId="50" fillId="0" borderId="0" applyNumberFormat="0" applyFill="0" applyBorder="0" applyAlignment="0" applyProtection="0"/>
    <xf numFmtId="0" fontId="35" fillId="0" borderId="0">
      <alignment horizontal="left"/>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35" fillId="0" borderId="0">
      <alignment horizontal="left"/>
    </xf>
    <xf numFmtId="0" fontId="51" fillId="0" borderId="25" applyNumberFormat="0" applyFill="0" applyAlignment="0" applyProtection="0"/>
    <xf numFmtId="0" fontId="10" fillId="0" borderId="0" applyFont="0" applyFill="0" applyBorder="0" applyAlignment="0" applyProtection="0"/>
    <xf numFmtId="0" fontId="10" fillId="0" borderId="0" applyFont="0" applyFill="0" applyBorder="0" applyAlignment="0" applyProtection="0"/>
    <xf numFmtId="0" fontId="40" fillId="16" borderId="9" applyNumberFormat="0" applyAlignment="0" applyProtection="0"/>
    <xf numFmtId="42" fontId="10" fillId="0" borderId="0" applyFont="0" applyFill="0" applyBorder="0" applyAlignment="0" applyProtection="0"/>
    <xf numFmtId="44" fontId="10" fillId="0" borderId="0" applyFont="0" applyFill="0" applyBorder="0" applyAlignment="0" applyProtection="0"/>
    <xf numFmtId="0" fontId="52" fillId="0" borderId="0" applyNumberFormat="0" applyFill="0" applyBorder="0" applyAlignment="0" applyProtection="0"/>
    <xf numFmtId="0" fontId="10" fillId="0" borderId="0"/>
    <xf numFmtId="0" fontId="20" fillId="0" borderId="0">
      <alignment vertical="top"/>
    </xf>
    <xf numFmtId="0" fontId="10" fillId="4" borderId="10" applyNumberFormat="0" applyFont="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70" fontId="36" fillId="4" borderId="0" applyNumberFormat="0" applyBorder="0" applyAlignment="0" applyProtection="0"/>
    <xf numFmtId="170" fontId="36" fillId="2" borderId="0" applyNumberFormat="0" applyBorder="0" applyAlignment="0" applyProtection="0"/>
    <xf numFmtId="170" fontId="36" fillId="5" borderId="0" applyNumberFormat="0" applyBorder="0" applyAlignment="0" applyProtection="0"/>
    <xf numFmtId="170" fontId="36" fillId="4" borderId="0" applyNumberFormat="0" applyBorder="0" applyAlignment="0" applyProtection="0"/>
    <xf numFmtId="170" fontId="36" fillId="2" borderId="0" applyNumberFormat="0" applyBorder="0" applyAlignment="0" applyProtection="0"/>
    <xf numFmtId="170" fontId="36" fillId="3" borderId="0" applyNumberFormat="0" applyBorder="0" applyAlignment="0" applyProtection="0"/>
    <xf numFmtId="170" fontId="36" fillId="4" borderId="0" applyNumberFormat="0" applyBorder="0" applyAlignment="0" applyProtection="0"/>
    <xf numFmtId="170" fontId="36" fillId="2" borderId="0" applyNumberFormat="0" applyBorder="0" applyAlignment="0" applyProtection="0"/>
    <xf numFmtId="170" fontId="36" fillId="5" borderId="0" applyNumberFormat="0" applyBorder="0" applyAlignment="0" applyProtection="0"/>
    <xf numFmtId="170" fontId="36" fillId="4" borderId="0" applyNumberFormat="0" applyBorder="0" applyAlignment="0" applyProtection="0"/>
    <xf numFmtId="170" fontId="36" fillId="6" borderId="0" applyNumberFormat="0" applyBorder="0" applyAlignment="0" applyProtection="0"/>
    <xf numFmtId="170" fontId="36" fillId="3"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8"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3" borderId="0" applyNumberFormat="0" applyBorder="0" applyAlignment="0" applyProtection="0"/>
    <xf numFmtId="170" fontId="36" fillId="7" borderId="0" applyNumberFormat="0" applyBorder="0" applyAlignment="0" applyProtection="0"/>
    <xf numFmtId="170" fontId="36" fillId="6" borderId="0" applyNumberFormat="0" applyBorder="0" applyAlignment="0" applyProtection="0"/>
    <xf numFmtId="170" fontId="36" fillId="8" borderId="0" applyNumberFormat="0" applyBorder="0" applyAlignment="0" applyProtection="0"/>
    <xf numFmtId="170" fontId="36" fillId="7"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7" borderId="0" applyNumberFormat="0" applyBorder="0" applyAlignment="0" applyProtection="0"/>
    <xf numFmtId="170" fontId="37" fillId="6"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7" borderId="0" applyNumberFormat="0" applyBorder="0" applyAlignment="0" applyProtection="0"/>
    <xf numFmtId="170" fontId="37" fillId="6" borderId="0" applyNumberFormat="0" applyBorder="0" applyAlignment="0" applyProtection="0"/>
    <xf numFmtId="170" fontId="37" fillId="9" borderId="0" applyNumberFormat="0" applyBorder="0" applyAlignment="0" applyProtection="0"/>
    <xf numFmtId="170" fontId="37" fillId="3" borderId="0" applyNumberFormat="0" applyBorder="0" applyAlignment="0" applyProtection="0"/>
    <xf numFmtId="170" fontId="37" fillId="9" borderId="0" applyNumberFormat="0" applyBorder="0" applyAlignment="0" applyProtection="0"/>
    <xf numFmtId="170" fontId="37" fillId="10" borderId="0" applyNumberFormat="0" applyBorder="0" applyAlignment="0" applyProtection="0"/>
    <xf numFmtId="170" fontId="37" fillId="11" borderId="0" applyNumberFormat="0" applyBorder="0" applyAlignment="0" applyProtection="0"/>
    <xf numFmtId="170" fontId="37" fillId="12" borderId="0" applyNumberFormat="0" applyBorder="0" applyAlignment="0" applyProtection="0"/>
    <xf numFmtId="170" fontId="37" fillId="9" borderId="0" applyNumberFormat="0" applyBorder="0" applyAlignment="0" applyProtection="0"/>
    <xf numFmtId="170" fontId="37" fillId="13" borderId="0" applyNumberFormat="0" applyBorder="0" applyAlignment="0" applyProtection="0"/>
    <xf numFmtId="170" fontId="52" fillId="0" borderId="0" applyNumberFormat="0" applyFill="0" applyBorder="0" applyAlignment="0" applyProtection="0"/>
    <xf numFmtId="170" fontId="38" fillId="14" borderId="0" applyNumberFormat="0" applyBorder="0" applyAlignment="0" applyProtection="0"/>
    <xf numFmtId="170" fontId="13" fillId="0" borderId="0" applyNumberFormat="0" applyFill="0" applyBorder="0" applyAlignment="0" applyProtection="0">
      <alignment vertical="top"/>
      <protection locked="0"/>
    </xf>
    <xf numFmtId="170" fontId="13" fillId="0" borderId="0" applyNumberFormat="0" applyFill="0" applyBorder="0" applyAlignment="0" applyProtection="0">
      <alignment vertical="top"/>
      <protection locked="0"/>
    </xf>
    <xf numFmtId="170" fontId="39" fillId="15" borderId="7" applyNumberFormat="0" applyAlignment="0" applyProtection="0"/>
    <xf numFmtId="170" fontId="39" fillId="15" borderId="7" applyNumberFormat="0" applyAlignment="0" applyProtection="0"/>
    <xf numFmtId="170" fontId="47" fillId="0" borderId="8" applyNumberFormat="0" applyFill="0" applyAlignment="0" applyProtection="0"/>
    <xf numFmtId="170" fontId="40" fillId="16" borderId="9" applyNumberFormat="0" applyAlignment="0" applyProtection="0"/>
    <xf numFmtId="170" fontId="10" fillId="4" borderId="10" applyNumberFormat="0" applyFont="0" applyAlignment="0" applyProtection="0"/>
    <xf numFmtId="170" fontId="25" fillId="17" borderId="11" applyNumberFormat="0" applyProtection="0">
      <alignment horizontal="center"/>
    </xf>
    <xf numFmtId="170" fontId="25" fillId="17" borderId="11" applyNumberFormat="0" applyProtection="0">
      <alignment horizontal="center"/>
    </xf>
    <xf numFmtId="170" fontId="25" fillId="17" borderId="11" applyNumberFormat="0" applyProtection="0">
      <alignment horizontal="center"/>
    </xf>
    <xf numFmtId="170" fontId="28" fillId="0" borderId="0" applyNumberFormat="0" applyFill="0" applyBorder="0" applyAlignment="0" applyProtection="0"/>
    <xf numFmtId="170" fontId="46" fillId="7" borderId="7" applyNumberFormat="0" applyAlignment="0" applyProtection="0"/>
    <xf numFmtId="170" fontId="41" fillId="0" borderId="0" applyNumberFormat="0" applyFill="0" applyBorder="0" applyAlignment="0" applyProtection="0"/>
    <xf numFmtId="170" fontId="29" fillId="0" borderId="0" applyNumberFormat="0" applyFill="0" applyBorder="0" applyAlignment="0" applyProtection="0"/>
    <xf numFmtId="170" fontId="42" fillId="18" borderId="0" applyNumberFormat="0" applyBorder="0" applyAlignment="0" applyProtection="0"/>
    <xf numFmtId="170" fontId="26" fillId="0" borderId="12" applyNumberFormat="0" applyAlignment="0" applyProtection="0">
      <alignment horizontal="left" vertical="center"/>
    </xf>
    <xf numFmtId="170" fontId="26" fillId="0" borderId="13">
      <alignment horizontal="left" vertical="center"/>
    </xf>
    <xf numFmtId="170" fontId="43" fillId="0" borderId="14" applyNumberFormat="0" applyFill="0" applyAlignment="0" applyProtection="0"/>
    <xf numFmtId="170" fontId="44" fillId="0" borderId="15" applyNumberFormat="0" applyFill="0" applyAlignment="0" applyProtection="0"/>
    <xf numFmtId="170" fontId="45" fillId="0" borderId="16" applyNumberFormat="0" applyFill="0" applyAlignment="0" applyProtection="0"/>
    <xf numFmtId="170" fontId="45" fillId="0" borderId="0" applyNumberFormat="0" applyFill="0" applyBorder="0" applyAlignment="0" applyProtection="0"/>
    <xf numFmtId="170" fontId="46" fillId="7" borderId="7" applyNumberFormat="0" applyAlignment="0" applyProtection="0"/>
    <xf numFmtId="170" fontId="38" fillId="14" borderId="0" applyNumberFormat="0" applyBorder="0" applyAlignment="0" applyProtection="0"/>
    <xf numFmtId="170" fontId="47" fillId="0" borderId="8" applyNumberFormat="0" applyFill="0" applyAlignment="0" applyProtection="0"/>
    <xf numFmtId="170" fontId="48" fillId="7" borderId="0" applyNumberFormat="0" applyBorder="0" applyAlignment="0" applyProtection="0"/>
    <xf numFmtId="170" fontId="48" fillId="7" borderId="0" applyNumberFormat="0" applyBorder="0" applyAlignment="0" applyProtection="0"/>
    <xf numFmtId="170" fontId="29" fillId="0" borderId="0"/>
    <xf numFmtId="170" fontId="10" fillId="0" borderId="0"/>
    <xf numFmtId="170" fontId="10" fillId="0" borderId="0"/>
    <xf numFmtId="170" fontId="10" fillId="0" borderId="0"/>
    <xf numFmtId="170" fontId="10" fillId="0" borderId="0">
      <alignment vertical="center"/>
    </xf>
    <xf numFmtId="170" fontId="10" fillId="4" borderId="10" applyNumberFormat="0" applyFont="0" applyAlignment="0" applyProtection="0"/>
    <xf numFmtId="170" fontId="49" fillId="15" borderId="18" applyNumberFormat="0" applyAlignment="0" applyProtection="0"/>
    <xf numFmtId="170" fontId="16" fillId="0" borderId="0" applyNumberFormat="0" applyFont="0" applyFill="0" applyBorder="0" applyAlignment="0" applyProtection="0">
      <alignment horizontal="left"/>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7" fillId="0" borderId="19">
      <alignment horizontal="center"/>
    </xf>
    <xf numFmtId="170" fontId="16" fillId="20" borderId="0" applyNumberFormat="0" applyFont="0" applyBorder="0" applyAlignment="0" applyProtection="0"/>
    <xf numFmtId="170" fontId="18" fillId="21" borderId="20" applyNumberFormat="0" applyProtection="0">
      <alignment horizontal="left" vertical="top" indent="1"/>
    </xf>
    <xf numFmtId="170" fontId="10" fillId="29" borderId="20" applyNumberFormat="0" applyProtection="0">
      <alignment horizontal="left" vertical="center" indent="1"/>
    </xf>
    <xf numFmtId="170" fontId="10" fillId="29" borderId="20" applyNumberFormat="0" applyProtection="0">
      <alignment horizontal="left" vertical="top" indent="1"/>
    </xf>
    <xf numFmtId="170" fontId="10" fillId="22" borderId="20" applyNumberFormat="0" applyProtection="0">
      <alignment horizontal="left" vertical="center" indent="1"/>
    </xf>
    <xf numFmtId="170" fontId="10" fillId="22" borderId="20" applyNumberFormat="0" applyProtection="0">
      <alignment horizontal="left" vertical="top" indent="1"/>
    </xf>
    <xf numFmtId="170" fontId="10" fillId="31" borderId="20" applyNumberFormat="0" applyProtection="0">
      <alignment horizontal="left" vertical="center" indent="1"/>
    </xf>
    <xf numFmtId="170" fontId="10" fillId="31" borderId="20" applyNumberFormat="0" applyProtection="0">
      <alignment horizontal="left" vertical="top" indent="1"/>
    </xf>
    <xf numFmtId="170" fontId="10" fillId="32" borderId="20" applyNumberFormat="0" applyProtection="0">
      <alignment horizontal="left" vertical="center" indent="1"/>
    </xf>
    <xf numFmtId="170" fontId="10" fillId="32" borderId="20" applyNumberFormat="0" applyProtection="0">
      <alignment horizontal="left" vertical="top" indent="1"/>
    </xf>
    <xf numFmtId="170" fontId="20" fillId="33" borderId="20" applyNumberFormat="0" applyProtection="0">
      <alignment horizontal="left" vertical="top" indent="1"/>
    </xf>
    <xf numFmtId="170" fontId="20" fillId="22" borderId="20" applyNumberFormat="0" applyProtection="0">
      <alignment horizontal="left" vertical="top" indent="1"/>
    </xf>
    <xf numFmtId="170" fontId="10" fillId="4" borderId="0" applyNumberFormat="0" applyFont="0" applyBorder="0" applyAlignment="0" applyProtection="0"/>
    <xf numFmtId="170" fontId="10" fillId="15" borderId="0" applyNumberFormat="0" applyFont="0" applyBorder="0" applyAlignment="0" applyProtection="0"/>
    <xf numFmtId="170" fontId="10" fillId="6" borderId="0" applyNumberFormat="0" applyFont="0" applyBorder="0" applyAlignment="0" applyProtection="0"/>
    <xf numFmtId="170" fontId="10" fillId="0" borderId="0"/>
    <xf numFmtId="170" fontId="10" fillId="6" borderId="0" applyNumberFormat="0" applyFont="0" applyBorder="0" applyAlignment="0" applyProtection="0"/>
    <xf numFmtId="170" fontId="10" fillId="0" borderId="0" applyNumberFormat="0" applyFont="0" applyFill="0" applyBorder="0" applyAlignment="0" applyProtection="0"/>
    <xf numFmtId="170" fontId="42" fillId="18" borderId="0" applyNumberFormat="0" applyBorder="0" applyAlignment="0" applyProtection="0"/>
    <xf numFmtId="170" fontId="31" fillId="35" borderId="0"/>
    <xf numFmtId="170" fontId="32" fillId="35" borderId="0"/>
    <xf numFmtId="170" fontId="33" fillId="35" borderId="22"/>
    <xf numFmtId="170" fontId="33" fillId="35" borderId="0"/>
    <xf numFmtId="170" fontId="31" fillId="19" borderId="22">
      <protection locked="0"/>
    </xf>
    <xf numFmtId="170" fontId="31" fillId="35" borderId="0"/>
    <xf numFmtId="170" fontId="16" fillId="0" borderId="23"/>
    <xf numFmtId="170" fontId="34" fillId="6" borderId="24">
      <alignment horizontal="center"/>
    </xf>
    <xf numFmtId="170" fontId="49" fillId="15" borderId="18" applyNumberFormat="0" applyAlignment="0" applyProtection="0"/>
    <xf numFmtId="170" fontId="10" fillId="0" borderId="0"/>
    <xf numFmtId="170" fontId="41" fillId="0" borderId="0" applyNumberFormat="0" applyFill="0" applyBorder="0" applyAlignment="0" applyProtection="0"/>
    <xf numFmtId="170" fontId="50" fillId="0" borderId="0" applyNumberFormat="0" applyFill="0" applyBorder="0" applyAlignment="0" applyProtection="0"/>
    <xf numFmtId="170" fontId="35" fillId="0" borderId="0">
      <alignment horizontal="left"/>
    </xf>
    <xf numFmtId="170" fontId="43" fillId="0" borderId="14" applyNumberFormat="0" applyFill="0" applyAlignment="0" applyProtection="0"/>
    <xf numFmtId="170" fontId="44" fillId="0" borderId="15" applyNumberFormat="0" applyFill="0" applyAlignment="0" applyProtection="0"/>
    <xf numFmtId="170" fontId="45" fillId="0" borderId="16" applyNumberFormat="0" applyFill="0" applyAlignment="0" applyProtection="0"/>
    <xf numFmtId="170" fontId="45" fillId="0" borderId="0" applyNumberFormat="0" applyFill="0" applyBorder="0" applyAlignment="0" applyProtection="0"/>
    <xf numFmtId="170" fontId="51" fillId="0" borderId="25" applyNumberFormat="0" applyFill="0" applyAlignment="0" applyProtection="0"/>
    <xf numFmtId="170" fontId="40" fillId="16" borderId="9" applyNumberFormat="0" applyAlignment="0" applyProtection="0"/>
    <xf numFmtId="170" fontId="10" fillId="0" borderId="0"/>
    <xf numFmtId="0" fontId="10" fillId="0" borderId="0"/>
    <xf numFmtId="170" fontId="36" fillId="3" borderId="0" applyNumberFormat="0" applyBorder="0" applyAlignment="0" applyProtection="0"/>
    <xf numFmtId="170" fontId="36" fillId="2" borderId="0" applyNumberFormat="0" applyBorder="0" applyAlignment="0" applyProtection="0"/>
    <xf numFmtId="170" fontId="20" fillId="0" borderId="0">
      <alignment vertical="top"/>
    </xf>
    <xf numFmtId="170" fontId="10" fillId="0" borderId="0"/>
    <xf numFmtId="170" fontId="52" fillId="0" borderId="0" applyNumberFormat="0" applyFill="0" applyBorder="0" applyAlignment="0" applyProtection="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170" fontId="10" fillId="0" borderId="0"/>
    <xf numFmtId="0" fontId="3" fillId="0" borderId="0"/>
    <xf numFmtId="0" fontId="10" fillId="0" borderId="0"/>
    <xf numFmtId="164" fontId="11" fillId="0" borderId="0" applyNumberFormat="0" applyFont="0" applyBorder="0" applyAlignment="0" applyProtection="0"/>
    <xf numFmtId="0" fontId="35" fillId="0" borderId="0">
      <alignment horizontal="left"/>
    </xf>
    <xf numFmtId="0" fontId="9" fillId="0" borderId="0"/>
    <xf numFmtId="0" fontId="9" fillId="0" borderId="0"/>
    <xf numFmtId="0" fontId="9" fillId="0" borderId="0"/>
    <xf numFmtId="0" fontId="54" fillId="0" borderId="0" applyNumberFormat="0" applyFill="0" applyBorder="0" applyAlignment="0" applyProtection="0">
      <alignment vertical="top"/>
      <protection locked="0"/>
    </xf>
    <xf numFmtId="178" fontId="56" fillId="19" borderId="0"/>
    <xf numFmtId="0" fontId="60" fillId="0" borderId="0"/>
    <xf numFmtId="0" fontId="2" fillId="0" borderId="0"/>
    <xf numFmtId="0" fontId="9" fillId="0" borderId="0"/>
    <xf numFmtId="175" fontId="9" fillId="0" borderId="0" applyFont="0" applyFill="0" applyBorder="0" applyAlignment="0" applyProtection="0"/>
    <xf numFmtId="170" fontId="9" fillId="0" borderId="0" applyFont="0" applyFill="0" applyBorder="0" applyAlignment="0" applyProtection="0"/>
    <xf numFmtId="0" fontId="38" fillId="14" borderId="0" applyNumberFormat="0" applyBorder="0" applyAlignment="0" applyProtection="0"/>
    <xf numFmtId="171" fontId="9" fillId="0" borderId="17" applyNumberFormat="0" applyAlignment="0"/>
    <xf numFmtId="0" fontId="48" fillId="7" borderId="0" applyNumberFormat="0" applyBorder="0" applyAlignment="0" applyProtection="0"/>
    <xf numFmtId="0" fontId="9" fillId="0" borderId="0"/>
    <xf numFmtId="0" fontId="9" fillId="0" borderId="0"/>
    <xf numFmtId="0" fontId="9" fillId="0" borderId="0"/>
    <xf numFmtId="0" fontId="9" fillId="4" borderId="10" applyNumberFormat="0" applyFont="0" applyAlignment="0" applyProtection="0"/>
    <xf numFmtId="0" fontId="9" fillId="29" borderId="20" applyNumberFormat="0" applyProtection="0">
      <alignment horizontal="left" vertical="center" indent="1"/>
    </xf>
    <xf numFmtId="0" fontId="9" fillId="29" borderId="20" applyNumberFormat="0" applyProtection="0">
      <alignment horizontal="left" vertical="top" indent="1"/>
    </xf>
    <xf numFmtId="0" fontId="9" fillId="22" borderId="20" applyNumberFormat="0" applyProtection="0">
      <alignment horizontal="left" vertical="center" indent="1"/>
    </xf>
    <xf numFmtId="0" fontId="9" fillId="22" borderId="20" applyNumberFormat="0" applyProtection="0">
      <alignment horizontal="left" vertical="top" indent="1"/>
    </xf>
    <xf numFmtId="0" fontId="9" fillId="31" borderId="20" applyNumberFormat="0" applyProtection="0">
      <alignment horizontal="left" vertical="center" indent="1"/>
    </xf>
    <xf numFmtId="0" fontId="9" fillId="31" borderId="20" applyNumberFormat="0" applyProtection="0">
      <alignment horizontal="left" vertical="top" indent="1"/>
    </xf>
    <xf numFmtId="0" fontId="9" fillId="32" borderId="20" applyNumberFormat="0" applyProtection="0">
      <alignment horizontal="left" vertical="center" indent="1"/>
    </xf>
    <xf numFmtId="0" fontId="9" fillId="32" borderId="20" applyNumberFormat="0" applyProtection="0">
      <alignment horizontal="left" vertical="top" indent="1"/>
    </xf>
    <xf numFmtId="0" fontId="9" fillId="4" borderId="0" applyNumberFormat="0" applyFont="0" applyBorder="0" applyAlignment="0" applyProtection="0"/>
    <xf numFmtId="0" fontId="9" fillId="15" borderId="0" applyNumberFormat="0" applyFont="0" applyBorder="0" applyAlignment="0" applyProtection="0"/>
    <xf numFmtId="0" fontId="9" fillId="6" borderId="0" applyNumberFormat="0" applyFont="0" applyBorder="0" applyAlignment="0" applyProtection="0"/>
    <xf numFmtId="0" fontId="9" fillId="6" borderId="0" applyNumberFormat="0" applyFont="0" applyBorder="0" applyAlignment="0" applyProtection="0"/>
    <xf numFmtId="0" fontId="9" fillId="0" borderId="0" applyNumberFormat="0" applyFont="0" applyFill="0" applyBorder="0" applyAlignment="0" applyProtection="0"/>
    <xf numFmtId="0" fontId="42" fillId="18" borderId="0" applyNumberFormat="0" applyBorder="0" applyAlignment="0" applyProtection="0"/>
    <xf numFmtId="0" fontId="49" fillId="15" borderId="18" applyNumberFormat="0" applyAlignment="0" applyProtection="0"/>
    <xf numFmtId="0" fontId="9" fillId="0" borderId="0"/>
    <xf numFmtId="0" fontId="41" fillId="0" borderId="0" applyNumberFormat="0" applyFill="0" applyBorder="0" applyAlignment="0" applyProtection="0"/>
    <xf numFmtId="0" fontId="35" fillId="0" borderId="0">
      <alignment horizontal="left"/>
    </xf>
    <xf numFmtId="0" fontId="43" fillId="0" borderId="14" applyNumberFormat="0" applyFill="0" applyAlignment="0" applyProtection="0"/>
    <xf numFmtId="0" fontId="44" fillId="0" borderId="15" applyNumberFormat="0" applyFill="0" applyAlignment="0" applyProtection="0"/>
    <xf numFmtId="0" fontId="45" fillId="0" borderId="16" applyNumberFormat="0" applyFill="0" applyAlignment="0" applyProtection="0"/>
    <xf numFmtId="0" fontId="45" fillId="0" borderId="0" applyNumberFormat="0" applyFill="0" applyBorder="0" applyAlignment="0" applyProtection="0"/>
    <xf numFmtId="0" fontId="40" fillId="16" borderId="9" applyNumberFormat="0" applyAlignment="0" applyProtection="0"/>
    <xf numFmtId="0" fontId="9" fillId="0" borderId="0"/>
    <xf numFmtId="0" fontId="9" fillId="4" borderId="10" applyNumberFormat="0" applyFont="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5" fillId="0" borderId="0">
      <alignment horizontal="left"/>
    </xf>
    <xf numFmtId="182" fontId="9" fillId="0" borderId="0" applyFont="0" applyFill="0" applyBorder="0" applyAlignment="0" applyProtection="0"/>
    <xf numFmtId="182" fontId="9" fillId="0" borderId="0" applyFont="0" applyFill="0" applyBorder="0" applyAlignment="0" applyProtection="0"/>
    <xf numFmtId="178" fontId="56" fillId="15" borderId="0"/>
    <xf numFmtId="170" fontId="9" fillId="4" borderId="10" applyNumberFormat="0" applyFont="0" applyAlignment="0" applyProtection="0"/>
    <xf numFmtId="170" fontId="9" fillId="0" borderId="0"/>
    <xf numFmtId="170" fontId="9" fillId="0" borderId="0"/>
    <xf numFmtId="170" fontId="9" fillId="0" borderId="0"/>
    <xf numFmtId="170" fontId="9" fillId="4" borderId="10" applyNumberFormat="0" applyFont="0" applyAlignment="0" applyProtection="0"/>
    <xf numFmtId="170" fontId="9" fillId="29" borderId="20" applyNumberFormat="0" applyProtection="0">
      <alignment horizontal="left" vertical="center" indent="1"/>
    </xf>
    <xf numFmtId="170" fontId="9" fillId="29" borderId="20" applyNumberFormat="0" applyProtection="0">
      <alignment horizontal="left" vertical="top" indent="1"/>
    </xf>
    <xf numFmtId="170" fontId="9" fillId="22" borderId="20" applyNumberFormat="0" applyProtection="0">
      <alignment horizontal="left" vertical="center" indent="1"/>
    </xf>
    <xf numFmtId="170" fontId="9" fillId="22" borderId="20" applyNumberFormat="0" applyProtection="0">
      <alignment horizontal="left" vertical="top" indent="1"/>
    </xf>
    <xf numFmtId="170" fontId="9" fillId="31" borderId="20" applyNumberFormat="0" applyProtection="0">
      <alignment horizontal="left" vertical="center" indent="1"/>
    </xf>
    <xf numFmtId="170" fontId="9" fillId="31" borderId="20" applyNumberFormat="0" applyProtection="0">
      <alignment horizontal="left" vertical="top" indent="1"/>
    </xf>
    <xf numFmtId="170" fontId="9" fillId="32" borderId="20" applyNumberFormat="0" applyProtection="0">
      <alignment horizontal="left" vertical="center" indent="1"/>
    </xf>
    <xf numFmtId="170" fontId="9" fillId="32" borderId="20" applyNumberFormat="0" applyProtection="0">
      <alignment horizontal="left" vertical="top" indent="1"/>
    </xf>
    <xf numFmtId="170" fontId="9" fillId="4" borderId="0" applyNumberFormat="0" applyFont="0" applyBorder="0" applyAlignment="0" applyProtection="0"/>
    <xf numFmtId="170" fontId="9" fillId="15" borderId="0" applyNumberFormat="0" applyFont="0" applyBorder="0" applyAlignment="0" applyProtection="0"/>
    <xf numFmtId="170" fontId="9" fillId="6" borderId="0" applyNumberFormat="0" applyFont="0" applyBorder="0" applyAlignment="0" applyProtection="0"/>
    <xf numFmtId="170" fontId="9" fillId="0" borderId="0"/>
    <xf numFmtId="170" fontId="9" fillId="6" borderId="0" applyNumberFormat="0" applyFont="0" applyBorder="0" applyAlignment="0" applyProtection="0"/>
    <xf numFmtId="170" fontId="9" fillId="0" borderId="0" applyNumberFormat="0" applyFont="0" applyFill="0" applyBorder="0" applyAlignment="0" applyProtection="0"/>
    <xf numFmtId="170" fontId="9" fillId="0" borderId="0"/>
    <xf numFmtId="170" fontId="9" fillId="0" borderId="0"/>
    <xf numFmtId="0" fontId="9" fillId="0" borderId="0"/>
    <xf numFmtId="170" fontId="9" fillId="0" borderId="0"/>
    <xf numFmtId="0" fontId="9" fillId="0"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0" fontId="9" fillId="0" borderId="0" applyNumberFormat="0" applyFont="0" applyBorder="0" applyAlignment="0" applyProtection="0"/>
    <xf numFmtId="182" fontId="9" fillId="0" borderId="0" applyFont="0" applyFill="0" applyBorder="0" applyAlignment="0" applyProtection="0"/>
    <xf numFmtId="182" fontId="9" fillId="0" borderId="0" applyFont="0" applyFill="0" applyBorder="0" applyAlignment="0" applyProtection="0"/>
    <xf numFmtId="37"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0" fontId="62" fillId="17" borderId="11" applyNumberFormat="0" applyProtection="0">
      <alignment horizontal="center"/>
    </xf>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82" fontId="9" fillId="0" borderId="0" applyFont="0" applyFill="0" applyBorder="0" applyAlignment="0" applyProtection="0"/>
    <xf numFmtId="178"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0" fontId="9" fillId="0" borderId="0"/>
    <xf numFmtId="0" fontId="9" fillId="0" borderId="0"/>
    <xf numFmtId="0" fontId="9" fillId="0" borderId="0"/>
    <xf numFmtId="0" fontId="9" fillId="0" borderId="0"/>
    <xf numFmtId="0" fontId="9" fillId="0" borderId="0"/>
    <xf numFmtId="0" fontId="9" fillId="0" borderId="0"/>
    <xf numFmtId="170" fontId="9" fillId="0" borderId="0"/>
    <xf numFmtId="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170" fontId="9" fillId="0" borderId="0"/>
    <xf numFmtId="0" fontId="1" fillId="0" borderId="0"/>
    <xf numFmtId="0" fontId="9" fillId="0" borderId="0"/>
    <xf numFmtId="164" fontId="11" fillId="0" borderId="0" applyNumberFormat="0" applyFont="0" applyBorder="0" applyAlignment="0" applyProtection="0"/>
    <xf numFmtId="178" fontId="56" fillId="15" borderId="0"/>
    <xf numFmtId="182" fontId="9" fillId="0" borderId="0" applyFont="0" applyFill="0" applyBorder="0" applyAlignment="0" applyProtection="0"/>
    <xf numFmtId="178" fontId="56" fillId="15" borderId="0"/>
    <xf numFmtId="178" fontId="56" fillId="15" borderId="0"/>
    <xf numFmtId="182" fontId="9" fillId="0" borderId="0" applyFont="0" applyFill="0" applyBorder="0" applyAlignment="0" applyProtection="0"/>
    <xf numFmtId="182" fontId="9" fillId="0" borderId="0" applyFont="0" applyFill="0" applyBorder="0" applyAlignment="0" applyProtection="0"/>
    <xf numFmtId="0" fontId="9" fillId="0" borderId="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0" fontId="1" fillId="0" borderId="0"/>
    <xf numFmtId="0" fontId="1" fillId="0"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82" fontId="9" fillId="0" borderId="0" applyFont="0" applyFill="0" applyBorder="0" applyAlignment="0" applyProtection="0"/>
    <xf numFmtId="178" fontId="56" fillId="15" borderId="0"/>
    <xf numFmtId="178" fontId="56" fillId="15" borderId="0"/>
    <xf numFmtId="178" fontId="56" fillId="15" borderId="0"/>
    <xf numFmtId="178" fontId="56" fillId="15" borderId="0"/>
    <xf numFmtId="178" fontId="56" fillId="15" borderId="0"/>
    <xf numFmtId="178" fontId="56" fillId="15" borderId="0"/>
    <xf numFmtId="178" fontId="56" fillId="15" borderId="0"/>
    <xf numFmtId="0" fontId="9" fillId="0" borderId="0"/>
    <xf numFmtId="0" fontId="35" fillId="0" borderId="0">
      <alignment horizontal="left"/>
    </xf>
    <xf numFmtId="0" fontId="9" fillId="0" borderId="0">
      <alignment vertical="center"/>
    </xf>
    <xf numFmtId="0" fontId="9" fillId="0" borderId="0"/>
    <xf numFmtId="43" fontId="60" fillId="0" borderId="0" applyFont="0" applyFill="0" applyBorder="0" applyAlignment="0" applyProtection="0"/>
    <xf numFmtId="44" fontId="60" fillId="0" borderId="0" applyFont="0" applyFill="0" applyBorder="0" applyAlignment="0" applyProtection="0"/>
    <xf numFmtId="43" fontId="84" fillId="0" borderId="0" applyFont="0" applyFill="0" applyBorder="0" applyAlignment="0" applyProtection="0"/>
    <xf numFmtId="44" fontId="84" fillId="0" borderId="0" applyFont="0" applyFill="0" applyBorder="0" applyAlignment="0" applyProtection="0"/>
  </cellStyleXfs>
  <cellXfs count="701">
    <xf numFmtId="0" fontId="0" fillId="0" borderId="0" xfId="0" applyAlignment="1">
      <alignment wrapText="1"/>
    </xf>
    <xf numFmtId="0" fontId="5" fillId="0" borderId="1" xfId="0" applyFont="1" applyBorder="1" applyAlignment="1">
      <alignment wrapText="1"/>
    </xf>
    <xf numFmtId="0" fontId="7" fillId="0" borderId="0" xfId="0" applyFont="1" applyAlignment="1">
      <alignment horizontal="left"/>
    </xf>
    <xf numFmtId="165" fontId="53" fillId="0" borderId="1" xfId="361" applyNumberFormat="1" applyFont="1" applyBorder="1" applyAlignment="1"/>
    <xf numFmtId="165" fontId="53" fillId="0" borderId="13" xfId="361" applyNumberFormat="1" applyFont="1" applyBorder="1" applyAlignment="1">
      <alignment horizontal="left"/>
    </xf>
    <xf numFmtId="165" fontId="53" fillId="0" borderId="1" xfId="361" applyNumberFormat="1" applyFont="1" applyBorder="1" applyAlignment="1">
      <alignment horizontal="left"/>
    </xf>
    <xf numFmtId="0" fontId="53" fillId="0" borderId="1" xfId="361" applyFont="1" applyBorder="1" applyAlignment="1">
      <alignment wrapText="1" indent="2"/>
    </xf>
    <xf numFmtId="165" fontId="53" fillId="0" borderId="0" xfId="361" applyNumberFormat="1" applyFont="1" applyAlignment="1"/>
    <xf numFmtId="165" fontId="53" fillId="0" borderId="17" xfId="361" applyNumberFormat="1" applyFont="1" applyBorder="1" applyAlignment="1">
      <alignment horizontal="left"/>
    </xf>
    <xf numFmtId="0" fontId="53" fillId="0" borderId="17" xfId="361" applyFont="1" applyBorder="1" applyAlignment="1">
      <alignment horizontal="left"/>
    </xf>
    <xf numFmtId="0" fontId="53" fillId="0" borderId="13" xfId="361" applyFont="1" applyBorder="1" applyAlignment="1">
      <alignment horizontal="left"/>
    </xf>
    <xf numFmtId="0" fontId="53" fillId="0" borderId="1" xfId="361" applyFont="1" applyBorder="1" applyAlignment="1">
      <alignment horizontal="left"/>
    </xf>
    <xf numFmtId="0" fontId="60" fillId="0" borderId="0" xfId="361" applyAlignment="1">
      <alignment wrapText="1"/>
    </xf>
    <xf numFmtId="0" fontId="59" fillId="0" borderId="1" xfId="0" applyFont="1" applyBorder="1" applyAlignment="1">
      <alignment horizontal="left"/>
    </xf>
    <xf numFmtId="165" fontId="53" fillId="0" borderId="13" xfId="361" applyNumberFormat="1" applyFont="1" applyBorder="1" applyAlignment="1"/>
    <xf numFmtId="165" fontId="53" fillId="0" borderId="0" xfId="361" applyNumberFormat="1" applyFont="1" applyAlignment="1">
      <alignment horizontal="left"/>
    </xf>
    <xf numFmtId="0" fontId="61" fillId="0" borderId="0" xfId="361" applyFont="1" applyAlignment="1">
      <alignment horizontal="center"/>
    </xf>
    <xf numFmtId="0" fontId="53" fillId="0" borderId="0" xfId="361" applyFont="1" applyAlignment="1">
      <alignment horizontal="left"/>
    </xf>
    <xf numFmtId="0" fontId="59" fillId="0" borderId="0" xfId="0" applyFont="1" applyAlignment="1">
      <alignment wrapText="1"/>
    </xf>
    <xf numFmtId="37" fontId="55" fillId="0" borderId="1" xfId="360" applyNumberFormat="1" applyFont="1" applyFill="1" applyBorder="1" applyAlignment="1" applyProtection="1">
      <alignment horizontal="center"/>
      <protection locked="0"/>
    </xf>
    <xf numFmtId="37" fontId="55" fillId="0" borderId="0" xfId="360" applyNumberFormat="1" applyFont="1" applyFill="1" applyBorder="1" applyAlignment="1" applyProtection="1">
      <alignment horizontal="center"/>
      <protection locked="0"/>
    </xf>
    <xf numFmtId="37" fontId="55" fillId="0" borderId="26" xfId="360" applyNumberFormat="1" applyFont="1" applyFill="1" applyBorder="1" applyAlignment="1" applyProtection="1">
      <alignment horizontal="center"/>
      <protection locked="0"/>
    </xf>
    <xf numFmtId="37" fontId="57" fillId="0" borderId="0" xfId="360" applyNumberFormat="1" applyFont="1" applyFill="1" applyBorder="1" applyAlignment="1" applyProtection="1">
      <alignment horizontal="center"/>
      <protection locked="0"/>
    </xf>
    <xf numFmtId="37" fontId="55" fillId="0" borderId="0" xfId="360" quotePrefix="1" applyNumberFormat="1" applyFont="1" applyFill="1" applyBorder="1" applyAlignment="1" applyProtection="1">
      <alignment horizontal="center"/>
      <protection locked="0"/>
    </xf>
    <xf numFmtId="37" fontId="55" fillId="0" borderId="1" xfId="360" quotePrefix="1" applyNumberFormat="1" applyFont="1" applyFill="1" applyBorder="1" applyAlignment="1" applyProtection="1">
      <alignment horizontal="center"/>
      <protection locked="0"/>
    </xf>
    <xf numFmtId="0" fontId="53" fillId="0" borderId="1" xfId="361" applyFont="1" applyBorder="1" applyAlignment="1">
      <alignment wrapText="1"/>
    </xf>
    <xf numFmtId="176" fontId="57" fillId="0" borderId="1" xfId="360" quotePrefix="1" applyNumberFormat="1" applyFont="1" applyFill="1" applyBorder="1" applyAlignment="1"/>
    <xf numFmtId="176" fontId="55" fillId="0" borderId="1" xfId="360" quotePrefix="1" applyNumberFormat="1" applyFont="1" applyFill="1" applyBorder="1" applyAlignment="1"/>
    <xf numFmtId="180" fontId="61" fillId="0" borderId="26" xfId="361" applyNumberFormat="1" applyFont="1" applyBorder="1" applyAlignment="1">
      <alignment horizontal="left"/>
    </xf>
    <xf numFmtId="181" fontId="57" fillId="0" borderId="0" xfId="360" applyNumberFormat="1" applyFont="1" applyFill="1" applyBorder="1" applyAlignment="1">
      <alignment horizontal="right"/>
    </xf>
    <xf numFmtId="0" fontId="5" fillId="0" borderId="0" xfId="0" applyFont="1" applyAlignment="1">
      <alignment wrapText="1"/>
    </xf>
    <xf numFmtId="0" fontId="58" fillId="0" borderId="0" xfId="0" applyFont="1" applyAlignment="1">
      <alignment wrapText="1"/>
    </xf>
    <xf numFmtId="0" fontId="59" fillId="0" borderId="0" xfId="0" applyFont="1" applyAlignment="1">
      <alignment wrapText="1"/>
    </xf>
    <xf numFmtId="0" fontId="6" fillId="0" borderId="0" xfId="361" applyFont="1" applyAlignment="1">
      <alignment wrapText="1" indent="2"/>
    </xf>
    <xf numFmtId="0" fontId="6" fillId="0" borderId="0" xfId="361" applyFont="1" applyAlignment="1">
      <alignment wrapText="1" indent="1"/>
    </xf>
    <xf numFmtId="165" fontId="53" fillId="0" borderId="0" xfId="361" applyNumberFormat="1" applyFont="1" applyBorder="1" applyAlignment="1">
      <alignment horizontal="left"/>
    </xf>
    <xf numFmtId="167" fontId="5" fillId="0" borderId="0" xfId="0" applyNumberFormat="1" applyFont="1" applyAlignment="1"/>
    <xf numFmtId="0" fontId="4" fillId="0" borderId="4" xfId="0" applyFont="1" applyBorder="1" applyAlignment="1">
      <alignment vertical="center" wrapText="1"/>
    </xf>
    <xf numFmtId="0" fontId="59" fillId="0" borderId="0" xfId="0" applyFont="1" applyAlignment="1">
      <alignment wrapText="1"/>
    </xf>
    <xf numFmtId="0" fontId="53" fillId="0" borderId="0" xfId="361" applyFont="1" applyBorder="1" applyAlignment="1">
      <alignment horizontal="left"/>
    </xf>
    <xf numFmtId="165" fontId="53" fillId="0" borderId="0" xfId="361" applyNumberFormat="1" applyFont="1" applyAlignment="1">
      <alignment horizontal="right"/>
    </xf>
    <xf numFmtId="165" fontId="53" fillId="0" borderId="1" xfId="361" applyNumberFormat="1" applyFont="1" applyBorder="1" applyAlignment="1">
      <alignment horizontal="right"/>
    </xf>
    <xf numFmtId="165" fontId="53" fillId="0" borderId="13" xfId="361" applyNumberFormat="1" applyFont="1" applyBorder="1" applyAlignment="1">
      <alignment horizontal="right"/>
    </xf>
    <xf numFmtId="171" fontId="55" fillId="0" borderId="0" xfId="360" applyNumberFormat="1" applyFont="1" applyFill="1" applyBorder="1" applyAlignment="1">
      <alignment horizontal="right"/>
    </xf>
    <xf numFmtId="181" fontId="55" fillId="0" borderId="0" xfId="360" applyNumberFormat="1" applyFont="1" applyFill="1" applyBorder="1" applyAlignment="1">
      <alignment horizontal="right"/>
    </xf>
    <xf numFmtId="181" fontId="55" fillId="0" borderId="1" xfId="360" applyNumberFormat="1" applyFont="1" applyFill="1" applyBorder="1" applyAlignment="1">
      <alignment horizontal="right"/>
    </xf>
    <xf numFmtId="171" fontId="55" fillId="0" borderId="26" xfId="360" applyNumberFormat="1" applyFont="1" applyFill="1" applyBorder="1" applyAlignment="1">
      <alignment horizontal="right"/>
    </xf>
    <xf numFmtId="178" fontId="55" fillId="0" borderId="0" xfId="360" applyFont="1" applyFill="1" applyBorder="1" applyAlignment="1">
      <alignment horizontal="right"/>
    </xf>
    <xf numFmtId="0" fontId="6" fillId="0" borderId="0" xfId="361" applyFont="1" applyBorder="1" applyAlignment="1">
      <alignment wrapText="1" indent="1"/>
    </xf>
    <xf numFmtId="0" fontId="60" fillId="0" borderId="0" xfId="361" applyAlignment="1"/>
    <xf numFmtId="167" fontId="57" fillId="0" borderId="26" xfId="360" applyNumberFormat="1" applyFont="1" applyFill="1" applyBorder="1" applyAlignment="1">
      <alignment horizontal="right"/>
    </xf>
    <xf numFmtId="167" fontId="57" fillId="0" borderId="0" xfId="360" applyNumberFormat="1" applyFont="1" applyFill="1" applyBorder="1" applyAlignment="1">
      <alignment horizontal="right"/>
    </xf>
    <xf numFmtId="0" fontId="6" fillId="0" borderId="0" xfId="361" quotePrefix="1" applyFont="1" applyBorder="1" applyAlignment="1"/>
    <xf numFmtId="0" fontId="59" fillId="0" borderId="0" xfId="0" applyFont="1" applyAlignment="1">
      <alignment wrapText="1"/>
    </xf>
    <xf numFmtId="165" fontId="53" fillId="0" borderId="0" xfId="361" applyNumberFormat="1" applyFont="1" applyBorder="1" applyAlignment="1">
      <alignment horizontal="right"/>
    </xf>
    <xf numFmtId="165" fontId="4" fillId="0" borderId="0" xfId="0" applyNumberFormat="1" applyFont="1" applyAlignment="1"/>
    <xf numFmtId="0" fontId="5" fillId="0" borderId="0" xfId="0" applyFont="1" applyBorder="1" applyAlignment="1">
      <alignment wrapText="1"/>
    </xf>
    <xf numFmtId="165" fontId="4" fillId="0" borderId="13" xfId="0" applyNumberFormat="1" applyFont="1" applyBorder="1" applyAlignment="1"/>
    <xf numFmtId="165" fontId="4" fillId="0" borderId="1" xfId="0" applyNumberFormat="1" applyFont="1" applyBorder="1" applyAlignment="1"/>
    <xf numFmtId="165" fontId="6" fillId="0" borderId="0" xfId="361" applyNumberFormat="1" applyFont="1" applyAlignment="1"/>
    <xf numFmtId="165" fontId="6" fillId="0" borderId="0" xfId="361" applyNumberFormat="1" applyFont="1" applyAlignment="1">
      <alignment horizontal="right"/>
    </xf>
    <xf numFmtId="165" fontId="6" fillId="0" borderId="1" xfId="361" applyNumberFormat="1" applyFont="1" applyBorder="1" applyAlignment="1"/>
    <xf numFmtId="171" fontId="57" fillId="0" borderId="0" xfId="360" applyNumberFormat="1" applyFont="1" applyFill="1" applyBorder="1" applyAlignment="1">
      <alignment horizontal="right"/>
    </xf>
    <xf numFmtId="0" fontId="59" fillId="0" borderId="0" xfId="0" applyFont="1" applyAlignment="1">
      <alignment wrapText="1"/>
    </xf>
    <xf numFmtId="177" fontId="5" fillId="0" borderId="0" xfId="0" applyNumberFormat="1" applyFont="1" applyBorder="1" applyAlignment="1"/>
    <xf numFmtId="0" fontId="5" fillId="0" borderId="17" xfId="0" applyFont="1" applyBorder="1" applyAlignment="1"/>
    <xf numFmtId="178" fontId="57" fillId="0" borderId="0" xfId="360" applyFont="1" applyFill="1" applyBorder="1" applyAlignment="1"/>
    <xf numFmtId="165" fontId="57" fillId="0" borderId="1" xfId="360" applyNumberFormat="1" applyFont="1" applyFill="1" applyBorder="1" applyAlignment="1"/>
    <xf numFmtId="181" fontId="57" fillId="0" borderId="0" xfId="360" applyNumberFormat="1" applyFont="1" applyFill="1" applyBorder="1" applyAlignment="1"/>
    <xf numFmtId="0" fontId="6" fillId="0" borderId="0" xfId="0" applyFont="1" applyAlignment="1">
      <alignment vertical="top" wrapText="1"/>
    </xf>
    <xf numFmtId="181" fontId="57" fillId="0" borderId="1" xfId="360" applyNumberFormat="1" applyFont="1" applyFill="1" applyBorder="1" applyAlignment="1">
      <alignment horizontal="right"/>
    </xf>
    <xf numFmtId="0" fontId="59" fillId="0" borderId="0" xfId="0" applyFont="1" applyAlignment="1">
      <alignment wrapText="1"/>
    </xf>
    <xf numFmtId="167" fontId="4" fillId="0" borderId="0" xfId="0" applyNumberFormat="1" applyFont="1" applyBorder="1" applyAlignment="1"/>
    <xf numFmtId="0" fontId="5" fillId="0" borderId="0" xfId="0" applyFont="1" applyBorder="1" applyAlignment="1">
      <alignment horizontal="left"/>
    </xf>
    <xf numFmtId="0" fontId="4" fillId="0" borderId="0" xfId="0" applyFont="1" applyBorder="1" applyAlignment="1">
      <alignment horizontal="left"/>
    </xf>
    <xf numFmtId="0" fontId="5" fillId="0" borderId="26" xfId="0" applyFont="1" applyBorder="1" applyAlignment="1">
      <alignment horizontal="left"/>
    </xf>
    <xf numFmtId="167" fontId="4" fillId="0" borderId="26" xfId="0" applyNumberFormat="1" applyFont="1" applyBorder="1" applyAlignment="1"/>
    <xf numFmtId="177" fontId="4" fillId="0" borderId="0" xfId="0" applyNumberFormat="1" applyFont="1" applyBorder="1" applyAlignment="1"/>
    <xf numFmtId="165" fontId="4" fillId="0" borderId="0" xfId="0" applyNumberFormat="1" applyFont="1" applyFill="1" applyAlignment="1"/>
    <xf numFmtId="167" fontId="4" fillId="0" borderId="5" xfId="0" applyNumberFormat="1" applyFont="1" applyFill="1" applyBorder="1" applyAlignment="1">
      <alignment horizontal="left"/>
    </xf>
    <xf numFmtId="177" fontId="4" fillId="0" borderId="19" xfId="0" applyNumberFormat="1" applyFont="1" applyFill="1" applyBorder="1" applyAlignment="1"/>
    <xf numFmtId="37" fontId="55" fillId="0" borderId="19" xfId="360" quotePrefix="1" applyNumberFormat="1" applyFont="1" applyFill="1" applyBorder="1" applyAlignment="1" applyProtection="1">
      <alignment horizontal="center"/>
      <protection locked="0"/>
    </xf>
    <xf numFmtId="177" fontId="4" fillId="0" borderId="19" xfId="0" applyNumberFormat="1" applyFont="1" applyBorder="1" applyAlignment="1"/>
    <xf numFmtId="165" fontId="4" fillId="0" borderId="13" xfId="0" applyNumberFormat="1" applyFont="1" applyFill="1" applyBorder="1" applyAlignment="1"/>
    <xf numFmtId="0" fontId="5" fillId="0" borderId="0" xfId="0" applyFont="1" applyAlignment="1">
      <alignment vertical="center" wrapText="1"/>
    </xf>
    <xf numFmtId="165" fontId="6" fillId="0" borderId="0" xfId="361" applyNumberFormat="1" applyFont="1" applyAlignment="1">
      <alignment horizontal="left"/>
    </xf>
    <xf numFmtId="165" fontId="6" fillId="0" borderId="1" xfId="361" applyNumberFormat="1" applyFont="1" applyBorder="1" applyAlignment="1">
      <alignment horizontal="left"/>
    </xf>
    <xf numFmtId="165" fontId="6" fillId="0" borderId="13" xfId="361" applyNumberFormat="1" applyFont="1" applyBorder="1" applyAlignment="1"/>
    <xf numFmtId="165" fontId="6" fillId="0" borderId="13" xfId="361" applyNumberFormat="1" applyFont="1" applyBorder="1" applyAlignment="1">
      <alignment horizontal="left"/>
    </xf>
    <xf numFmtId="0" fontId="5" fillId="0" borderId="0" xfId="0" applyFont="1" applyFill="1" applyAlignment="1">
      <alignment wrapText="1"/>
    </xf>
    <xf numFmtId="0" fontId="6" fillId="0" borderId="0" xfId="0" applyFont="1" applyFill="1" applyBorder="1" applyAlignment="1">
      <alignment horizontal="left"/>
    </xf>
    <xf numFmtId="0" fontId="4" fillId="0" borderId="3" xfId="0" applyFont="1" applyFill="1" applyBorder="1" applyAlignment="1">
      <alignment wrapText="1"/>
    </xf>
    <xf numFmtId="167" fontId="5" fillId="0" borderId="0" xfId="0" applyNumberFormat="1" applyFont="1" applyFill="1" applyAlignment="1"/>
    <xf numFmtId="165" fontId="5" fillId="0" borderId="0" xfId="0" applyNumberFormat="1" applyFont="1" applyFill="1" applyAlignment="1"/>
    <xf numFmtId="165" fontId="5" fillId="0" borderId="0" xfId="0" applyNumberFormat="1" applyFont="1" applyFill="1" applyAlignment="1">
      <alignment horizontal="right"/>
    </xf>
    <xf numFmtId="0" fontId="5" fillId="0" borderId="0" xfId="0" applyFont="1" applyFill="1" applyAlignment="1">
      <alignment horizontal="left" wrapText="1" indent="1"/>
    </xf>
    <xf numFmtId="0" fontId="5" fillId="0" borderId="0" xfId="0" applyFont="1" applyFill="1" applyAlignment="1">
      <alignment wrapText="1" indent="1"/>
    </xf>
    <xf numFmtId="165" fontId="5" fillId="0" borderId="0" xfId="0" applyNumberFormat="1" applyFont="1" applyFill="1" applyAlignment="1">
      <alignment horizontal="center"/>
    </xf>
    <xf numFmtId="0" fontId="5" fillId="0" borderId="1" xfId="0" applyFont="1" applyFill="1" applyBorder="1" applyAlignment="1">
      <alignment wrapText="1"/>
    </xf>
    <xf numFmtId="165" fontId="5" fillId="0" borderId="3" xfId="0" applyNumberFormat="1" applyFont="1" applyFill="1" applyBorder="1" applyAlignment="1"/>
    <xf numFmtId="0" fontId="5" fillId="0" borderId="0" xfId="0" applyFont="1" applyFill="1" applyBorder="1" applyAlignment="1">
      <alignment wrapText="1"/>
    </xf>
    <xf numFmtId="165" fontId="5" fillId="0" borderId="0" xfId="0" applyNumberFormat="1" applyFont="1" applyFill="1" applyBorder="1" applyAlignment="1"/>
    <xf numFmtId="0" fontId="4" fillId="0" borderId="13" xfId="0" applyFont="1" applyFill="1" applyBorder="1" applyAlignment="1">
      <alignment wrapText="1"/>
    </xf>
    <xf numFmtId="165" fontId="5" fillId="0" borderId="13" xfId="0" applyNumberFormat="1" applyFont="1" applyFill="1" applyBorder="1" applyAlignment="1"/>
    <xf numFmtId="165" fontId="5" fillId="0" borderId="3" xfId="0" applyNumberFormat="1" applyFont="1" applyFill="1" applyBorder="1" applyAlignment="1">
      <alignment horizontal="left"/>
    </xf>
    <xf numFmtId="165" fontId="5" fillId="0" borderId="0" xfId="0" applyNumberFormat="1" applyFont="1" applyFill="1" applyBorder="1" applyAlignment="1">
      <alignment horizontal="center"/>
    </xf>
    <xf numFmtId="0" fontId="5" fillId="0" borderId="0" xfId="0" applyFont="1" applyFill="1" applyAlignment="1"/>
    <xf numFmtId="0" fontId="5" fillId="0" borderId="2" xfId="0" applyFont="1" applyFill="1" applyBorder="1" applyAlignment="1">
      <alignment wrapText="1"/>
    </xf>
    <xf numFmtId="165" fontId="5" fillId="0" borderId="2" xfId="0" applyNumberFormat="1" applyFont="1" applyFill="1" applyBorder="1" applyAlignment="1"/>
    <xf numFmtId="0" fontId="4" fillId="0" borderId="1" xfId="0" applyFont="1" applyFill="1" applyBorder="1" applyAlignment="1">
      <alignment wrapText="1"/>
    </xf>
    <xf numFmtId="165" fontId="5" fillId="0" borderId="1" xfId="0" applyNumberFormat="1" applyFont="1" applyFill="1" applyBorder="1" applyAlignment="1">
      <alignment horizontal="center"/>
    </xf>
    <xf numFmtId="165" fontId="5" fillId="0" borderId="1" xfId="0" applyNumberFormat="1" applyFont="1" applyFill="1" applyBorder="1" applyAlignment="1"/>
    <xf numFmtId="0" fontId="4" fillId="0" borderId="26" xfId="0" applyFont="1" applyFill="1" applyBorder="1" applyAlignment="1">
      <alignment vertical="center" wrapText="1"/>
    </xf>
    <xf numFmtId="167" fontId="5" fillId="0" borderId="26" xfId="0" applyNumberFormat="1" applyFont="1" applyFill="1" applyBorder="1" applyAlignment="1"/>
    <xf numFmtId="0" fontId="4" fillId="0" borderId="6" xfId="0" applyFont="1" applyFill="1" applyBorder="1" applyAlignment="1">
      <alignment wrapText="1"/>
    </xf>
    <xf numFmtId="167" fontId="5" fillId="0" borderId="6" xfId="0" applyNumberFormat="1" applyFont="1" applyFill="1" applyBorder="1" applyAlignment="1">
      <alignment horizontal="left"/>
    </xf>
    <xf numFmtId="167" fontId="5" fillId="0" borderId="0" xfId="0" applyNumberFormat="1" applyFont="1" applyFill="1" applyAlignment="1">
      <alignment horizontal="left"/>
    </xf>
    <xf numFmtId="0" fontId="5" fillId="0" borderId="0" xfId="0" applyFont="1" applyFill="1" applyAlignment="1">
      <alignment wrapText="1" indent="2"/>
    </xf>
    <xf numFmtId="0" fontId="5" fillId="0" borderId="5" xfId="0" applyFont="1" applyFill="1" applyBorder="1" applyAlignment="1">
      <alignment wrapText="1" indent="2"/>
    </xf>
    <xf numFmtId="165" fontId="5" fillId="0" borderId="1" xfId="0" applyNumberFormat="1" applyFont="1" applyBorder="1" applyAlignment="1"/>
    <xf numFmtId="165" fontId="5" fillId="0" borderId="0" xfId="0" applyNumberFormat="1" applyFont="1" applyAlignment="1"/>
    <xf numFmtId="167" fontId="5" fillId="0" borderId="0" xfId="0" applyNumberFormat="1" applyFont="1" applyBorder="1" applyAlignment="1"/>
    <xf numFmtId="167" fontId="5" fillId="0" borderId="4" xfId="0" applyNumberFormat="1" applyFont="1" applyBorder="1" applyAlignment="1"/>
    <xf numFmtId="165" fontId="5" fillId="0" borderId="6" xfId="0" applyNumberFormat="1" applyFont="1" applyBorder="1" applyAlignment="1">
      <alignment horizontal="left"/>
    </xf>
    <xf numFmtId="167" fontId="5" fillId="0" borderId="26" xfId="0" applyNumberFormat="1" applyFont="1" applyBorder="1" applyAlignment="1"/>
    <xf numFmtId="177" fontId="5" fillId="0" borderId="19" xfId="0" applyNumberFormat="1" applyFont="1" applyBorder="1" applyAlignment="1"/>
    <xf numFmtId="177" fontId="5" fillId="0" borderId="19" xfId="0" applyNumberFormat="1" applyFont="1" applyFill="1" applyBorder="1" applyAlignment="1"/>
    <xf numFmtId="165" fontId="5" fillId="0" borderId="17" xfId="0" applyNumberFormat="1" applyFont="1" applyBorder="1" applyAlignment="1">
      <alignment horizontal="left"/>
    </xf>
    <xf numFmtId="165" fontId="5" fillId="0" borderId="0" xfId="0" applyNumberFormat="1" applyFont="1" applyAlignment="1">
      <alignment horizontal="left"/>
    </xf>
    <xf numFmtId="165" fontId="5" fillId="0" borderId="13" xfId="0" applyNumberFormat="1" applyFont="1" applyBorder="1" applyAlignment="1"/>
    <xf numFmtId="165" fontId="5" fillId="0" borderId="0" xfId="0" applyNumberFormat="1" applyFont="1" applyBorder="1" applyAlignment="1">
      <alignment horizontal="left"/>
    </xf>
    <xf numFmtId="167" fontId="5" fillId="0" borderId="17" xfId="0" applyNumberFormat="1" applyFont="1" applyBorder="1" applyAlignment="1">
      <alignment horizontal="left"/>
    </xf>
    <xf numFmtId="171" fontId="55" fillId="0" borderId="0" xfId="360" applyNumberFormat="1" applyFont="1" applyFill="1" applyBorder="1" applyAlignment="1">
      <alignment horizontal="right" indent="2"/>
    </xf>
    <xf numFmtId="181" fontId="55" fillId="0" borderId="2" xfId="360" applyNumberFormat="1" applyFont="1" applyFill="1" applyBorder="1" applyAlignment="1">
      <alignment horizontal="right"/>
    </xf>
    <xf numFmtId="171" fontId="55" fillId="0" borderId="5" xfId="360" applyNumberFormat="1" applyFont="1" applyFill="1" applyBorder="1" applyAlignment="1">
      <alignment horizontal="right"/>
    </xf>
    <xf numFmtId="167" fontId="4" fillId="0" borderId="0" xfId="0" applyNumberFormat="1" applyFont="1" applyAlignment="1"/>
    <xf numFmtId="165" fontId="4" fillId="0" borderId="1" xfId="0" applyNumberFormat="1" applyFont="1" applyFill="1" applyBorder="1" applyAlignment="1"/>
    <xf numFmtId="167" fontId="4" fillId="0" borderId="4" xfId="0" applyNumberFormat="1" applyFont="1" applyBorder="1" applyAlignment="1"/>
    <xf numFmtId="165" fontId="4" fillId="0" borderId="6" xfId="0" applyNumberFormat="1" applyFont="1" applyBorder="1" applyAlignment="1">
      <alignment horizontal="left"/>
    </xf>
    <xf numFmtId="165" fontId="4" fillId="0" borderId="17" xfId="0" applyNumberFormat="1" applyFont="1" applyBorder="1" applyAlignment="1">
      <alignment horizontal="left"/>
    </xf>
    <xf numFmtId="165" fontId="4" fillId="0" borderId="0" xfId="0" applyNumberFormat="1" applyFont="1" applyAlignment="1">
      <alignment horizontal="left"/>
    </xf>
    <xf numFmtId="165" fontId="4" fillId="0" borderId="0" xfId="0" applyNumberFormat="1" applyFont="1" applyBorder="1" applyAlignment="1">
      <alignment horizontal="left"/>
    </xf>
    <xf numFmtId="167" fontId="4" fillId="0" borderId="26" xfId="0" applyNumberFormat="1" applyFont="1" applyFill="1" applyBorder="1" applyAlignment="1"/>
    <xf numFmtId="167" fontId="4" fillId="0" borderId="17" xfId="0" applyNumberFormat="1" applyFont="1" applyBorder="1" applyAlignment="1">
      <alignment horizontal="left"/>
    </xf>
    <xf numFmtId="181" fontId="57" fillId="0" borderId="2" xfId="360" applyNumberFormat="1" applyFont="1" applyFill="1" applyBorder="1" applyAlignment="1">
      <alignment horizontal="right"/>
    </xf>
    <xf numFmtId="0" fontId="6" fillId="0" borderId="17" xfId="361" applyFont="1" applyBorder="1" applyAlignment="1">
      <alignment wrapText="1" indent="1"/>
    </xf>
    <xf numFmtId="167" fontId="4" fillId="0" borderId="0" xfId="0" applyNumberFormat="1" applyFont="1" applyFill="1" applyAlignment="1"/>
    <xf numFmtId="165" fontId="4" fillId="0" borderId="0" xfId="0" applyNumberFormat="1" applyFont="1" applyFill="1" applyAlignment="1">
      <alignment horizontal="right"/>
    </xf>
    <xf numFmtId="165" fontId="4" fillId="0" borderId="3" xfId="0" applyNumberFormat="1" applyFont="1" applyFill="1" applyBorder="1" applyAlignment="1"/>
    <xf numFmtId="165" fontId="4" fillId="0" borderId="0" xfId="0" applyNumberFormat="1" applyFont="1" applyFill="1" applyBorder="1" applyAlignment="1"/>
    <xf numFmtId="165" fontId="4" fillId="0" borderId="3" xfId="0" applyNumberFormat="1" applyFont="1" applyFill="1" applyBorder="1" applyAlignment="1">
      <alignment horizontal="left"/>
    </xf>
    <xf numFmtId="165" fontId="4" fillId="0" borderId="2" xfId="0" applyNumberFormat="1" applyFont="1" applyFill="1" applyBorder="1" applyAlignment="1"/>
    <xf numFmtId="167" fontId="4" fillId="0" borderId="6" xfId="0" applyNumberFormat="1" applyFont="1" applyFill="1" applyBorder="1" applyAlignment="1">
      <alignment horizontal="left"/>
    </xf>
    <xf numFmtId="167" fontId="4" fillId="0" borderId="0" xfId="0" applyNumberFormat="1" applyFont="1" applyFill="1" applyAlignment="1">
      <alignment horizontal="left"/>
    </xf>
    <xf numFmtId="0" fontId="57" fillId="0" borderId="0" xfId="0" applyFont="1" applyBorder="1" applyAlignment="1">
      <alignment wrapText="1"/>
    </xf>
    <xf numFmtId="0" fontId="66" fillId="0" borderId="0" xfId="0" applyFont="1" applyAlignment="1">
      <alignment wrapText="1"/>
    </xf>
    <xf numFmtId="0" fontId="67" fillId="0" borderId="0" xfId="361" applyFont="1" applyAlignment="1">
      <alignment wrapText="1"/>
    </xf>
    <xf numFmtId="165" fontId="6" fillId="0" borderId="0" xfId="361" applyNumberFormat="1" applyFont="1" applyBorder="1" applyAlignment="1">
      <alignment horizontal="left"/>
    </xf>
    <xf numFmtId="177" fontId="4" fillId="0" borderId="1" xfId="0" applyNumberFormat="1" applyFont="1" applyBorder="1" applyAlignment="1"/>
    <xf numFmtId="177" fontId="5" fillId="0" borderId="1" xfId="0" applyNumberFormat="1" applyFont="1" applyBorder="1" applyAlignment="1"/>
    <xf numFmtId="0" fontId="59" fillId="0" borderId="0" xfId="0" applyFont="1" applyAlignment="1">
      <alignment wrapText="1"/>
    </xf>
    <xf numFmtId="0" fontId="58" fillId="0" borderId="0" xfId="361" applyFont="1" applyAlignment="1">
      <alignment wrapText="1"/>
    </xf>
    <xf numFmtId="0" fontId="5" fillId="0" borderId="0" xfId="361" applyFont="1" applyAlignment="1">
      <alignment wrapText="1"/>
    </xf>
    <xf numFmtId="0" fontId="59" fillId="0" borderId="0" xfId="361" applyFont="1" applyAlignment="1">
      <alignment wrapText="1"/>
    </xf>
    <xf numFmtId="0" fontId="61" fillId="0" borderId="1" xfId="361" applyFont="1" applyBorder="1" applyAlignment="1">
      <alignment horizontal="right" wrapText="1"/>
    </xf>
    <xf numFmtId="167" fontId="4" fillId="0" borderId="1" xfId="0" applyNumberFormat="1" applyFont="1" applyBorder="1" applyAlignment="1"/>
    <xf numFmtId="167" fontId="5" fillId="0" borderId="1" xfId="0" applyNumberFormat="1" applyFont="1" applyBorder="1" applyAlignment="1"/>
    <xf numFmtId="0" fontId="4" fillId="0" borderId="6" xfId="0" applyFont="1" applyBorder="1" applyAlignment="1">
      <alignment wrapText="1"/>
    </xf>
    <xf numFmtId="165" fontId="53" fillId="0" borderId="0" xfId="361" applyNumberFormat="1" applyFont="1" applyBorder="1" applyAlignment="1"/>
    <xf numFmtId="165" fontId="6" fillId="0" borderId="0" xfId="361" applyNumberFormat="1" applyFont="1" applyBorder="1" applyAlignment="1"/>
    <xf numFmtId="0" fontId="69" fillId="0" borderId="0" xfId="0" applyFont="1" applyAlignment="1">
      <alignment horizontal="left"/>
    </xf>
    <xf numFmtId="0" fontId="69" fillId="0" borderId="0" xfId="0" applyFont="1" applyAlignment="1">
      <alignment horizontal="left" wrapText="1"/>
    </xf>
    <xf numFmtId="0" fontId="70" fillId="0" borderId="0" xfId="0" applyFont="1" applyAlignment="1">
      <alignment horizontal="left"/>
    </xf>
    <xf numFmtId="0" fontId="73" fillId="0" borderId="0" xfId="0" applyFont="1" applyAlignment="1">
      <alignment wrapText="1"/>
    </xf>
    <xf numFmtId="0" fontId="73" fillId="0" borderId="0" xfId="0" applyFont="1" applyAlignment="1"/>
    <xf numFmtId="165" fontId="4" fillId="0" borderId="0" xfId="0" applyNumberFormat="1" applyFont="1" applyBorder="1" applyAlignment="1">
      <alignment horizontal="right"/>
    </xf>
    <xf numFmtId="165" fontId="4" fillId="0" borderId="1" xfId="0" applyNumberFormat="1" applyFont="1" applyBorder="1" applyAlignment="1">
      <alignment horizontal="right"/>
    </xf>
    <xf numFmtId="165" fontId="4" fillId="0" borderId="0" xfId="0" applyNumberFormat="1" applyFont="1" applyAlignment="1">
      <alignment horizontal="right"/>
    </xf>
    <xf numFmtId="0" fontId="72" fillId="0" borderId="0" xfId="361" applyFont="1" applyAlignment="1">
      <alignment wrapText="1"/>
    </xf>
    <xf numFmtId="0" fontId="71" fillId="0" borderId="0" xfId="361" applyFont="1" applyAlignment="1"/>
    <xf numFmtId="0" fontId="67" fillId="0" borderId="0" xfId="0" applyFont="1" applyAlignment="1">
      <alignment wrapText="1"/>
    </xf>
    <xf numFmtId="0" fontId="67" fillId="0" borderId="0" xfId="361" applyFont="1" applyAlignment="1"/>
    <xf numFmtId="0" fontId="5" fillId="0" borderId="6" xfId="0" applyFont="1" applyBorder="1" applyAlignment="1">
      <alignment wrapText="1"/>
    </xf>
    <xf numFmtId="0" fontId="59" fillId="0" borderId="0" xfId="0" applyFont="1" applyAlignment="1">
      <alignment wrapText="1"/>
    </xf>
    <xf numFmtId="0" fontId="59" fillId="0" borderId="0" xfId="0" applyFont="1" applyAlignment="1">
      <alignment wrapText="1"/>
    </xf>
    <xf numFmtId="0" fontId="6" fillId="0" borderId="0" xfId="0" applyFont="1" applyAlignment="1">
      <alignment horizontal="left" vertical="top" wrapText="1"/>
    </xf>
    <xf numFmtId="0" fontId="4" fillId="0" borderId="0" xfId="0" applyFont="1" applyFill="1" applyBorder="1" applyAlignment="1">
      <alignment horizontal="right" wrapText="1"/>
    </xf>
    <xf numFmtId="0" fontId="4" fillId="0" borderId="0" xfId="0" applyFont="1" applyFill="1" applyAlignment="1">
      <alignment wrapText="1"/>
    </xf>
    <xf numFmtId="0" fontId="4" fillId="0" borderId="0" xfId="0" applyFont="1" applyFill="1" applyAlignment="1">
      <alignment wrapText="1"/>
    </xf>
    <xf numFmtId="0" fontId="7" fillId="0" borderId="0" xfId="0" applyFont="1" applyAlignment="1">
      <alignment wrapText="1"/>
    </xf>
    <xf numFmtId="167" fontId="4" fillId="0" borderId="6" xfId="0" applyNumberFormat="1" applyFont="1" applyBorder="1" applyAlignment="1">
      <alignment horizontal="left"/>
    </xf>
    <xf numFmtId="167" fontId="5" fillId="0" borderId="6" xfId="0" applyNumberFormat="1" applyFont="1" applyBorder="1" applyAlignment="1">
      <alignment horizontal="left"/>
    </xf>
    <xf numFmtId="0" fontId="4" fillId="0" borderId="0" xfId="0" applyFont="1" applyAlignment="1">
      <alignment wrapText="1"/>
    </xf>
    <xf numFmtId="0" fontId="5" fillId="0" borderId="0" xfId="0" applyFont="1" applyAlignment="1">
      <alignment horizontal="left"/>
    </xf>
    <xf numFmtId="0" fontId="4" fillId="0" borderId="0" xfId="0" applyFont="1" applyAlignment="1">
      <alignment wrapText="1"/>
    </xf>
    <xf numFmtId="0" fontId="5" fillId="0" borderId="0" xfId="0" applyFont="1" applyAlignment="1">
      <alignment horizontal="center"/>
    </xf>
    <xf numFmtId="0" fontId="5" fillId="0" borderId="0" xfId="0" applyFont="1" applyAlignment="1"/>
    <xf numFmtId="0" fontId="4" fillId="0" borderId="3" xfId="0" applyFont="1" applyBorder="1" applyAlignment="1">
      <alignment wrapText="1"/>
    </xf>
    <xf numFmtId="0" fontId="5" fillId="0" borderId="4" xfId="0" applyFont="1" applyBorder="1" applyAlignment="1">
      <alignment horizontal="left"/>
    </xf>
    <xf numFmtId="0" fontId="5" fillId="0" borderId="19" xfId="0" applyFont="1" applyBorder="1" applyAlignment="1">
      <alignment wrapText="1"/>
    </xf>
    <xf numFmtId="0" fontId="74" fillId="0" borderId="0" xfId="0" applyFont="1" applyAlignment="1">
      <alignment wrapText="1"/>
    </xf>
    <xf numFmtId="183" fontId="4" fillId="0" borderId="1" xfId="0" applyNumberFormat="1" applyFont="1" applyBorder="1" applyAlignment="1"/>
    <xf numFmtId="183" fontId="5" fillId="0" borderId="1" xfId="0" applyNumberFormat="1" applyFont="1" applyBorder="1" applyAlignment="1"/>
    <xf numFmtId="183" fontId="4" fillId="0" borderId="3" xfId="0" applyNumberFormat="1" applyFont="1" applyBorder="1" applyAlignment="1"/>
    <xf numFmtId="183" fontId="5" fillId="0" borderId="3" xfId="0" applyNumberFormat="1" applyFont="1" applyBorder="1" applyAlignment="1"/>
    <xf numFmtId="183" fontId="4" fillId="0" borderId="0" xfId="0" applyNumberFormat="1" applyFont="1" applyAlignment="1"/>
    <xf numFmtId="183" fontId="5" fillId="0" borderId="0" xfId="0" applyNumberFormat="1" applyFont="1" applyAlignment="1"/>
    <xf numFmtId="183" fontId="4" fillId="0" borderId="0" xfId="0" applyNumberFormat="1" applyFont="1" applyBorder="1" applyAlignment="1"/>
    <xf numFmtId="183" fontId="5" fillId="0" borderId="0" xfId="0" applyNumberFormat="1" applyFont="1" applyBorder="1" applyAlignment="1"/>
    <xf numFmtId="183" fontId="4" fillId="0" borderId="0" xfId="0" applyNumberFormat="1" applyFont="1" applyFill="1" applyAlignment="1"/>
    <xf numFmtId="183" fontId="5" fillId="0" borderId="0" xfId="0" applyNumberFormat="1" applyFont="1" applyFill="1" applyAlignment="1"/>
    <xf numFmtId="183" fontId="4" fillId="0" borderId="1" xfId="0" applyNumberFormat="1" applyFont="1" applyFill="1" applyBorder="1" applyAlignment="1"/>
    <xf numFmtId="183" fontId="5" fillId="0" borderId="1" xfId="0" applyNumberFormat="1" applyFont="1" applyFill="1" applyBorder="1" applyAlignment="1"/>
    <xf numFmtId="0" fontId="5" fillId="0" borderId="1" xfId="0" applyFont="1" applyBorder="1" applyAlignment="1">
      <alignment horizontal="left"/>
    </xf>
    <xf numFmtId="0" fontId="5" fillId="0" borderId="1" xfId="0" applyFont="1" applyBorder="1" applyAlignment="1">
      <alignment horizontal="center" wrapText="1"/>
    </xf>
    <xf numFmtId="0" fontId="4" fillId="0" borderId="17" xfId="0" applyFont="1" applyBorder="1" applyAlignment="1">
      <alignment wrapText="1"/>
    </xf>
    <xf numFmtId="0" fontId="5" fillId="0" borderId="17" xfId="0" applyFont="1" applyBorder="1" applyAlignment="1">
      <alignment horizontal="center"/>
    </xf>
    <xf numFmtId="166" fontId="5" fillId="0" borderId="0" xfId="0" applyNumberFormat="1" applyFont="1" applyAlignment="1">
      <alignment horizontal="center"/>
    </xf>
    <xf numFmtId="0" fontId="4" fillId="0" borderId="13" xfId="0" applyFont="1" applyBorder="1" applyAlignment="1">
      <alignment wrapText="1"/>
    </xf>
    <xf numFmtId="0" fontId="5" fillId="0" borderId="13" xfId="0" applyFont="1" applyBorder="1" applyAlignment="1">
      <alignment horizontal="center"/>
    </xf>
    <xf numFmtId="0" fontId="5" fillId="0" borderId="17" xfId="0" applyFont="1" applyBorder="1" applyAlignment="1">
      <alignment wrapText="1"/>
    </xf>
    <xf numFmtId="0" fontId="5" fillId="0" borderId="0" xfId="0" applyFont="1" applyBorder="1" applyAlignment="1">
      <alignment horizontal="center"/>
    </xf>
    <xf numFmtId="166" fontId="5" fillId="0" borderId="1" xfId="0" applyNumberFormat="1" applyFont="1" applyBorder="1" applyAlignment="1">
      <alignment horizontal="center"/>
    </xf>
    <xf numFmtId="0" fontId="5" fillId="0" borderId="26" xfId="0" applyFont="1" applyBorder="1" applyAlignment="1">
      <alignment horizontal="center"/>
    </xf>
    <xf numFmtId="0" fontId="5" fillId="0" borderId="6" xfId="0" applyFont="1" applyBorder="1" applyAlignment="1">
      <alignment horizontal="center"/>
    </xf>
    <xf numFmtId="0" fontId="5" fillId="0" borderId="1" xfId="0" applyFont="1" applyBorder="1" applyAlignment="1">
      <alignment horizontal="center"/>
    </xf>
    <xf numFmtId="166" fontId="5" fillId="0" borderId="17" xfId="0" applyNumberFormat="1" applyFont="1" applyBorder="1" applyAlignment="1">
      <alignment horizontal="center"/>
    </xf>
    <xf numFmtId="0" fontId="5" fillId="0" borderId="13" xfId="0" applyFont="1" applyBorder="1" applyAlignment="1">
      <alignment horizontal="left"/>
    </xf>
    <xf numFmtId="166" fontId="5" fillId="0" borderId="6" xfId="0" applyNumberFormat="1" applyFont="1" applyBorder="1" applyAlignment="1">
      <alignment horizontal="center"/>
    </xf>
    <xf numFmtId="0" fontId="5" fillId="0" borderId="6" xfId="0" applyFont="1" applyBorder="1" applyAlignment="1"/>
    <xf numFmtId="0" fontId="7" fillId="0" borderId="0" xfId="0" applyFont="1" applyFill="1" applyAlignment="1">
      <alignment wrapText="1"/>
    </xf>
    <xf numFmtId="0" fontId="69" fillId="0" borderId="0" xfId="0" applyFont="1" applyFill="1" applyAlignment="1">
      <alignment wrapText="1"/>
    </xf>
    <xf numFmtId="0" fontId="4" fillId="0" borderId="0" xfId="0" applyFont="1" applyFill="1" applyBorder="1" applyAlignment="1"/>
    <xf numFmtId="165" fontId="4" fillId="0" borderId="0" xfId="0" applyNumberFormat="1" applyFont="1" applyFill="1" applyBorder="1" applyAlignment="1">
      <alignment horizontal="left"/>
    </xf>
    <xf numFmtId="165" fontId="4" fillId="0" borderId="13" xfId="0" applyNumberFormat="1" applyFont="1" applyFill="1" applyBorder="1" applyAlignment="1">
      <alignment horizontal="left"/>
    </xf>
    <xf numFmtId="165" fontId="4" fillId="0" borderId="2" xfId="0" applyNumberFormat="1" applyFont="1" applyFill="1" applyBorder="1" applyAlignment="1">
      <alignment horizontal="left"/>
    </xf>
    <xf numFmtId="167" fontId="5" fillId="0" borderId="5" xfId="0" applyNumberFormat="1" applyFont="1" applyFill="1" applyBorder="1" applyAlignment="1">
      <alignment horizontal="left"/>
    </xf>
    <xf numFmtId="0" fontId="74" fillId="0" borderId="0" xfId="0" applyFont="1" applyFill="1" applyAlignment="1">
      <alignment wrapText="1"/>
    </xf>
    <xf numFmtId="0" fontId="7" fillId="0" borderId="0" xfId="0" applyFont="1" applyFill="1" applyAlignment="1">
      <alignment horizontal="left" wrapText="1"/>
    </xf>
    <xf numFmtId="0" fontId="69" fillId="0" borderId="0" xfId="0" applyFont="1" applyFill="1" applyAlignment="1">
      <alignment horizontal="left" wrapText="1"/>
    </xf>
    <xf numFmtId="0" fontId="5" fillId="0" borderId="0" xfId="0" applyFont="1" applyAlignment="1">
      <alignment horizontal="left" wrapText="1" indent="1"/>
    </xf>
    <xf numFmtId="0" fontId="5" fillId="0" borderId="1" xfId="0" applyFont="1" applyBorder="1" applyAlignment="1">
      <alignment horizontal="left" wrapText="1" indent="1"/>
    </xf>
    <xf numFmtId="0" fontId="5" fillId="0" borderId="0" xfId="0" applyFont="1" applyBorder="1" applyAlignment="1">
      <alignment horizontal="left" indent="2"/>
    </xf>
    <xf numFmtId="0" fontId="5" fillId="0" borderId="0" xfId="0" applyFont="1" applyBorder="1" applyAlignment="1">
      <alignment horizontal="left" wrapText="1" indent="1"/>
    </xf>
    <xf numFmtId="0" fontId="4" fillId="0" borderId="0" xfId="0" applyFont="1" applyFill="1" applyAlignment="1"/>
    <xf numFmtId="0" fontId="58" fillId="0" borderId="0" xfId="361" applyFont="1" applyAlignment="1"/>
    <xf numFmtId="0" fontId="5" fillId="0" borderId="0" xfId="361" applyFont="1" applyAlignment="1"/>
    <xf numFmtId="0" fontId="4" fillId="0" borderId="0" xfId="0" applyFont="1" applyAlignment="1"/>
    <xf numFmtId="0" fontId="4" fillId="0" borderId="19" xfId="0" applyFont="1" applyBorder="1" applyAlignment="1">
      <alignment horizontal="left" wrapText="1" indent="1"/>
    </xf>
    <xf numFmtId="0" fontId="4" fillId="0" borderId="4" xfId="0" applyFont="1" applyBorder="1" applyAlignment="1">
      <alignment horizontal="left" wrapText="1" indent="1"/>
    </xf>
    <xf numFmtId="0" fontId="6" fillId="0" borderId="0" xfId="0" applyFont="1" applyBorder="1" applyAlignment="1">
      <alignment wrapText="1"/>
    </xf>
    <xf numFmtId="0" fontId="59" fillId="0" borderId="0" xfId="0" applyFont="1" applyAlignment="1">
      <alignment horizontal="center" wrapText="1"/>
    </xf>
    <xf numFmtId="0" fontId="57" fillId="0" borderId="0" xfId="360" applyNumberFormat="1" applyFont="1" applyFill="1" applyAlignment="1">
      <alignment horizontal="left"/>
    </xf>
    <xf numFmtId="37" fontId="57" fillId="0" borderId="0" xfId="360" applyNumberFormat="1" applyFont="1" applyFill="1"/>
    <xf numFmtId="37" fontId="55" fillId="0" borderId="0" xfId="360" applyNumberFormat="1" applyFont="1" applyFill="1"/>
    <xf numFmtId="37" fontId="55" fillId="0" borderId="0" xfId="637" applyNumberFormat="1" applyFont="1" applyAlignment="1">
      <alignment horizontal="left"/>
    </xf>
    <xf numFmtId="37" fontId="57" fillId="0" borderId="0" xfId="360" applyNumberFormat="1" applyFont="1" applyFill="1" applyAlignment="1">
      <alignment horizontal="left"/>
    </xf>
    <xf numFmtId="37" fontId="55" fillId="0" borderId="0" xfId="360" applyNumberFormat="1" applyFont="1" applyFill="1" applyAlignment="1">
      <alignment horizontal="left"/>
    </xf>
    <xf numFmtId="37" fontId="57" fillId="0" borderId="0" xfId="360" applyNumberFormat="1" applyFont="1" applyFill="1" applyAlignment="1">
      <alignment horizontal="right"/>
    </xf>
    <xf numFmtId="37" fontId="75" fillId="0" borderId="19" xfId="360" applyNumberFormat="1" applyFont="1" applyFill="1" applyBorder="1" applyAlignment="1">
      <alignment horizontal="left"/>
    </xf>
    <xf numFmtId="0" fontId="66" fillId="0" borderId="0" xfId="639" quotePrefix="1" applyNumberFormat="1" applyFont="1" applyFill="1" applyBorder="1" applyAlignment="1">
      <alignment horizontal="right" wrapText="1"/>
    </xf>
    <xf numFmtId="37" fontId="55" fillId="0" borderId="0" xfId="360" quotePrefix="1" applyNumberFormat="1" applyFont="1" applyFill="1" applyAlignment="1">
      <alignment horizontal="right" wrapText="1"/>
    </xf>
    <xf numFmtId="0" fontId="66" fillId="0" borderId="0" xfId="637" applyFont="1" applyAlignment="1">
      <alignment horizontal="left" vertical="top"/>
    </xf>
    <xf numFmtId="0" fontId="55" fillId="0" borderId="0" xfId="637" applyFont="1" applyAlignment="1">
      <alignment horizontal="left" vertical="top"/>
    </xf>
    <xf numFmtId="44" fontId="76" fillId="0" borderId="0" xfId="360" applyNumberFormat="1" applyFont="1" applyFill="1" applyAlignment="1">
      <alignment horizontal="right" vertical="center"/>
    </xf>
    <xf numFmtId="37" fontId="55" fillId="0" borderId="0" xfId="637" applyNumberFormat="1" applyFont="1" applyAlignment="1">
      <alignment horizontal="left" vertical="center"/>
    </xf>
    <xf numFmtId="37" fontId="66" fillId="0" borderId="0" xfId="637" applyNumberFormat="1" applyFont="1" applyAlignment="1">
      <alignment horizontal="left" vertical="center"/>
    </xf>
    <xf numFmtId="171" fontId="55" fillId="0" borderId="0" xfId="360" applyNumberFormat="1" applyFont="1" applyFill="1" applyAlignment="1">
      <alignment horizontal="right" vertical="center"/>
    </xf>
    <xf numFmtId="44" fontId="78" fillId="0" borderId="0" xfId="360" applyNumberFormat="1" applyFont="1" applyFill="1" applyAlignment="1">
      <alignment horizontal="left" vertical="center"/>
    </xf>
    <xf numFmtId="37" fontId="78" fillId="0" borderId="0" xfId="637" applyNumberFormat="1" applyFont="1" applyAlignment="1">
      <alignment horizontal="left" vertical="center"/>
    </xf>
    <xf numFmtId="37" fontId="55" fillId="0" borderId="0" xfId="637" applyNumberFormat="1" applyFont="1" applyAlignment="1" applyProtection="1">
      <alignment horizontal="left" vertical="center"/>
      <protection locked="0"/>
    </xf>
    <xf numFmtId="176" fontId="63" fillId="0" borderId="0" xfId="360" quotePrefix="1" applyNumberFormat="1" applyFont="1" applyFill="1" applyAlignment="1">
      <alignment vertical="top"/>
    </xf>
    <xf numFmtId="37" fontId="55" fillId="0" borderId="0" xfId="637" applyNumberFormat="1" applyFont="1" applyAlignment="1" applyProtection="1">
      <alignment horizontal="left"/>
      <protection locked="0"/>
    </xf>
    <xf numFmtId="0" fontId="11" fillId="0" borderId="0" xfId="1" applyFont="1" applyAlignment="1">
      <alignment vertical="top" wrapText="1"/>
    </xf>
    <xf numFmtId="37" fontId="55" fillId="0" borderId="0" xfId="637" applyNumberFormat="1" applyFont="1" applyAlignment="1">
      <alignment horizontal="right"/>
    </xf>
    <xf numFmtId="37" fontId="57" fillId="0" borderId="0" xfId="637" applyNumberFormat="1" applyFont="1" applyAlignment="1">
      <alignment horizontal="right"/>
    </xf>
    <xf numFmtId="37" fontId="55" fillId="0" borderId="19" xfId="638" applyNumberFormat="1" applyFont="1" applyBorder="1" applyAlignment="1">
      <alignment horizontal="left"/>
    </xf>
    <xf numFmtId="37" fontId="57" fillId="0" borderId="19" xfId="360" applyNumberFormat="1" applyFont="1" applyFill="1" applyBorder="1" applyAlignment="1">
      <alignment horizontal="right"/>
    </xf>
    <xf numFmtId="37" fontId="55" fillId="0" borderId="19" xfId="360" applyNumberFormat="1" applyFont="1" applyFill="1" applyBorder="1" applyAlignment="1">
      <alignment horizontal="right"/>
    </xf>
    <xf numFmtId="37" fontId="55" fillId="0" borderId="19" xfId="637" applyNumberFormat="1" applyFont="1" applyBorder="1" applyAlignment="1">
      <alignment horizontal="left"/>
    </xf>
    <xf numFmtId="184" fontId="81" fillId="0" borderId="0" xfId="637" quotePrefix="1" applyNumberFormat="1" applyFont="1" applyAlignment="1">
      <alignment horizontal="right" vertical="top"/>
    </xf>
    <xf numFmtId="184" fontId="55" fillId="0" borderId="0" xfId="360" quotePrefix="1" applyNumberFormat="1" applyFont="1" applyFill="1" applyAlignment="1">
      <alignment horizontal="right"/>
    </xf>
    <xf numFmtId="37" fontId="66" fillId="0" borderId="0" xfId="637" applyNumberFormat="1" applyFont="1" applyAlignment="1">
      <alignment horizontal="left"/>
    </xf>
    <xf numFmtId="37" fontId="55" fillId="0" borderId="26" xfId="360" applyNumberFormat="1" applyFont="1" applyFill="1" applyBorder="1" applyAlignment="1">
      <alignment horizontal="left"/>
    </xf>
    <xf numFmtId="171" fontId="57" fillId="0" borderId="26" xfId="360" applyNumberFormat="1" applyFont="1" applyFill="1" applyBorder="1"/>
    <xf numFmtId="171" fontId="55" fillId="0" borderId="26" xfId="360" applyNumberFormat="1" applyFont="1" applyFill="1" applyBorder="1"/>
    <xf numFmtId="171" fontId="55" fillId="0" borderId="0" xfId="360" applyNumberFormat="1" applyFont="1" applyFill="1"/>
    <xf numFmtId="171" fontId="57" fillId="0" borderId="0" xfId="360" applyNumberFormat="1" applyFont="1" applyFill="1" applyAlignment="1">
      <alignment horizontal="right"/>
    </xf>
    <xf numFmtId="171" fontId="55" fillId="0" borderId="0" xfId="360" applyNumberFormat="1" applyFont="1" applyFill="1" applyAlignment="1">
      <alignment horizontal="right"/>
    </xf>
    <xf numFmtId="37" fontId="55" fillId="0" borderId="1" xfId="360" applyNumberFormat="1" applyFont="1" applyFill="1" applyBorder="1"/>
    <xf numFmtId="37" fontId="55" fillId="0" borderId="1" xfId="360" applyNumberFormat="1" applyFont="1" applyFill="1" applyBorder="1" applyAlignment="1">
      <alignment horizontal="left"/>
    </xf>
    <xf numFmtId="41" fontId="57" fillId="0" borderId="1" xfId="360" applyNumberFormat="1" applyFont="1" applyFill="1" applyBorder="1" applyAlignment="1">
      <alignment horizontal="right"/>
    </xf>
    <xf numFmtId="41" fontId="55" fillId="0" borderId="1" xfId="360" applyNumberFormat="1" applyFont="1" applyFill="1" applyBorder="1" applyAlignment="1">
      <alignment horizontal="right"/>
    </xf>
    <xf numFmtId="41" fontId="55" fillId="0" borderId="0" xfId="360" applyNumberFormat="1" applyFont="1" applyFill="1" applyAlignment="1">
      <alignment horizontal="right"/>
    </xf>
    <xf numFmtId="181" fontId="57" fillId="0" borderId="0" xfId="360" applyNumberFormat="1" applyFont="1" applyFill="1" applyAlignment="1">
      <alignment horizontal="right"/>
    </xf>
    <xf numFmtId="181" fontId="55" fillId="0" borderId="0" xfId="360" applyNumberFormat="1" applyFont="1" applyFill="1" applyAlignment="1">
      <alignment horizontal="right"/>
    </xf>
    <xf numFmtId="37" fontId="57" fillId="0" borderId="26" xfId="360" applyNumberFormat="1" applyFont="1" applyFill="1" applyBorder="1" applyAlignment="1">
      <alignment horizontal="left"/>
    </xf>
    <xf numFmtId="178" fontId="55" fillId="0" borderId="0" xfId="360" applyFont="1" applyFill="1" applyAlignment="1">
      <alignment horizontal="right"/>
    </xf>
    <xf numFmtId="37" fontId="55" fillId="0" borderId="19" xfId="360" applyNumberFormat="1" applyFont="1" applyFill="1" applyBorder="1" applyAlignment="1">
      <alignment horizontal="left"/>
    </xf>
    <xf numFmtId="171" fontId="57" fillId="0" borderId="19" xfId="360" applyNumberFormat="1" applyFont="1" applyFill="1" applyBorder="1" applyAlignment="1">
      <alignment horizontal="right"/>
    </xf>
    <xf numFmtId="171" fontId="55" fillId="0" borderId="19" xfId="360" applyNumberFormat="1" applyFont="1" applyFill="1" applyBorder="1" applyAlignment="1">
      <alignment horizontal="right"/>
    </xf>
    <xf numFmtId="37" fontId="57" fillId="0" borderId="19" xfId="360" applyNumberFormat="1" applyFont="1" applyFill="1" applyBorder="1" applyAlignment="1">
      <alignment horizontal="left"/>
    </xf>
    <xf numFmtId="177" fontId="55" fillId="0" borderId="0" xfId="360" applyNumberFormat="1" applyFont="1" applyFill="1" applyAlignment="1" applyProtection="1">
      <alignment horizontal="right" vertical="center"/>
      <protection locked="0"/>
    </xf>
    <xf numFmtId="177" fontId="55" fillId="0" borderId="0" xfId="360" quotePrefix="1" applyNumberFormat="1" applyFont="1" applyFill="1" applyAlignment="1" applyProtection="1">
      <alignment horizontal="right" vertical="center"/>
      <protection locked="0"/>
    </xf>
    <xf numFmtId="37" fontId="78" fillId="0" borderId="0" xfId="637" applyNumberFormat="1" applyFont="1" applyAlignment="1">
      <alignment horizontal="left"/>
    </xf>
    <xf numFmtId="44" fontId="78" fillId="0" borderId="0" xfId="360" applyNumberFormat="1" applyFont="1" applyFill="1" applyAlignment="1">
      <alignment horizontal="right" vertical="center"/>
    </xf>
    <xf numFmtId="44" fontId="55" fillId="0" borderId="19" xfId="360" applyNumberFormat="1" applyFont="1" applyFill="1" applyBorder="1" applyAlignment="1" applyProtection="1">
      <alignment horizontal="right"/>
      <protection locked="0"/>
    </xf>
    <xf numFmtId="44" fontId="55" fillId="0" borderId="0" xfId="360" applyNumberFormat="1" applyFont="1" applyFill="1" applyAlignment="1" applyProtection="1">
      <alignment horizontal="right"/>
      <protection locked="0"/>
    </xf>
    <xf numFmtId="37" fontId="57" fillId="0" borderId="0" xfId="637" applyNumberFormat="1" applyFont="1" applyAlignment="1">
      <alignment horizontal="left"/>
    </xf>
    <xf numFmtId="37" fontId="55" fillId="0" borderId="0" xfId="637" applyNumberFormat="1" applyFont="1" applyAlignment="1" applyProtection="1">
      <alignment horizontal="right"/>
      <protection locked="0"/>
    </xf>
    <xf numFmtId="171" fontId="55" fillId="0" borderId="0" xfId="360" applyNumberFormat="1" applyFont="1" applyFill="1" applyAlignment="1" applyProtection="1">
      <alignment horizontal="right"/>
      <protection locked="0"/>
    </xf>
    <xf numFmtId="44" fontId="55" fillId="0" borderId="0" xfId="637" applyNumberFormat="1" applyFont="1" applyAlignment="1" applyProtection="1">
      <alignment horizontal="right"/>
      <protection locked="0"/>
    </xf>
    <xf numFmtId="37" fontId="55" fillId="0" borderId="19" xfId="637" applyNumberFormat="1" applyFont="1" applyBorder="1" applyAlignment="1" applyProtection="1">
      <alignment horizontal="right"/>
      <protection locked="0"/>
    </xf>
    <xf numFmtId="37" fontId="57" fillId="0" borderId="27" xfId="637" applyNumberFormat="1" applyFont="1" applyBorder="1" applyAlignment="1">
      <alignment horizontal="left"/>
    </xf>
    <xf numFmtId="37" fontId="55" fillId="0" borderId="27" xfId="637" applyNumberFormat="1" applyFont="1" applyBorder="1" applyAlignment="1">
      <alignment horizontal="left"/>
    </xf>
    <xf numFmtId="176" fontId="63" fillId="0" borderId="0" xfId="637" quotePrefix="1" applyNumberFormat="1" applyFont="1" applyAlignment="1">
      <alignment vertical="top"/>
    </xf>
    <xf numFmtId="37" fontId="11" fillId="0" borderId="0" xfId="637" applyNumberFormat="1" applyFont="1" applyAlignment="1">
      <alignment horizontal="left" wrapText="1"/>
    </xf>
    <xf numFmtId="37" fontId="55" fillId="0" borderId="0" xfId="637" applyNumberFormat="1" applyFont="1" applyAlignment="1">
      <alignment vertical="top" wrapText="1"/>
    </xf>
    <xf numFmtId="37" fontId="11" fillId="0" borderId="0" xfId="637" applyNumberFormat="1" applyFont="1" applyAlignment="1">
      <alignment horizontal="left" wrapText="1" shrinkToFit="1"/>
    </xf>
    <xf numFmtId="37" fontId="78" fillId="0" borderId="0" xfId="637" applyNumberFormat="1" applyFont="1" applyAlignment="1">
      <alignment vertical="top" wrapText="1"/>
    </xf>
    <xf numFmtId="0" fontId="55" fillId="0" borderId="0" xfId="637" applyFont="1" applyAlignment="1"/>
    <xf numFmtId="178" fontId="57" fillId="0" borderId="0" xfId="360" applyFont="1" applyFill="1"/>
    <xf numFmtId="37" fontId="75" fillId="0" borderId="0" xfId="360" applyNumberFormat="1" applyFont="1" applyFill="1" applyAlignment="1">
      <alignment horizontal="right"/>
    </xf>
    <xf numFmtId="37" fontId="55" fillId="0" borderId="0" xfId="360" applyNumberFormat="1" applyFont="1" applyFill="1" applyAlignment="1">
      <alignment horizontal="right"/>
    </xf>
    <xf numFmtId="178" fontId="57" fillId="0" borderId="0" xfId="360" applyFont="1" applyFill="1" applyAlignment="1">
      <alignment horizontal="left"/>
    </xf>
    <xf numFmtId="178" fontId="55" fillId="0" borderId="19" xfId="360" applyFont="1" applyFill="1" applyBorder="1" applyAlignment="1">
      <alignment horizontal="left"/>
    </xf>
    <xf numFmtId="0" fontId="55" fillId="0" borderId="19" xfId="637" applyFont="1" applyBorder="1" applyAlignment="1">
      <alignment horizontal="left"/>
    </xf>
    <xf numFmtId="37" fontId="75" fillId="0" borderId="19" xfId="360" applyNumberFormat="1" applyFont="1" applyFill="1" applyBorder="1" applyAlignment="1">
      <alignment horizontal="right"/>
    </xf>
    <xf numFmtId="0" fontId="55" fillId="0" borderId="0" xfId="637" applyFont="1">
      <alignment vertical="center"/>
    </xf>
    <xf numFmtId="37" fontId="11" fillId="0" borderId="0" xfId="637" applyNumberFormat="1" applyFont="1" applyAlignment="1">
      <alignment vertical="top" wrapText="1" shrinkToFit="1"/>
    </xf>
    <xf numFmtId="178" fontId="57" fillId="0" borderId="0" xfId="360" applyFont="1" applyFill="1" applyAlignment="1">
      <alignment horizontal="left" vertical="center"/>
    </xf>
    <xf numFmtId="0" fontId="55" fillId="0" borderId="0" xfId="637" applyFont="1" applyAlignment="1">
      <alignment horizontal="left"/>
    </xf>
    <xf numFmtId="0" fontId="4" fillId="0" borderId="0" xfId="0" applyFont="1" applyBorder="1" applyAlignment="1"/>
    <xf numFmtId="0" fontId="6" fillId="0" borderId="0" xfId="361" applyFont="1" applyBorder="1" applyAlignment="1">
      <alignment horizontal="left" wrapText="1" indent="1"/>
    </xf>
    <xf numFmtId="0" fontId="85" fillId="0" borderId="0" xfId="361" applyFont="1" applyAlignment="1">
      <alignment wrapText="1"/>
    </xf>
    <xf numFmtId="0" fontId="86" fillId="0" borderId="0" xfId="361" applyFont="1" applyAlignment="1">
      <alignment wrapText="1"/>
    </xf>
    <xf numFmtId="0" fontId="61" fillId="0" borderId="19" xfId="361" applyFont="1" applyBorder="1" applyAlignment="1">
      <alignment horizontal="left" vertical="top"/>
    </xf>
    <xf numFmtId="167" fontId="61" fillId="0" borderId="19" xfId="361" applyNumberFormat="1" applyFont="1" applyBorder="1" applyAlignment="1"/>
    <xf numFmtId="37" fontId="55" fillId="0" borderId="5" xfId="637" applyNumberFormat="1" applyFont="1" applyBorder="1" applyAlignment="1">
      <alignment horizontal="right"/>
    </xf>
    <xf numFmtId="37" fontId="55" fillId="0" borderId="1" xfId="637" applyNumberFormat="1" applyFont="1" applyBorder="1" applyAlignment="1">
      <alignment horizontal="right"/>
    </xf>
    <xf numFmtId="37" fontId="55" fillId="0" borderId="27" xfId="637" applyNumberFormat="1" applyFont="1" applyBorder="1" applyAlignment="1">
      <alignment horizontal="right"/>
    </xf>
    <xf numFmtId="37" fontId="55" fillId="0" borderId="26" xfId="637" applyNumberFormat="1" applyFont="1" applyBorder="1" applyAlignment="1">
      <alignment horizontal="right"/>
    </xf>
    <xf numFmtId="185" fontId="57" fillId="0" borderId="0" xfId="641" applyNumberFormat="1" applyFont="1" applyFill="1" applyAlignment="1">
      <alignment horizontal="right" vertical="center"/>
    </xf>
    <xf numFmtId="44" fontId="55" fillId="0" borderId="0" xfId="637" applyNumberFormat="1" applyFont="1" applyAlignment="1">
      <alignment horizontal="right"/>
    </xf>
    <xf numFmtId="185" fontId="57" fillId="0" borderId="0" xfId="641" applyNumberFormat="1" applyFont="1" applyFill="1" applyAlignment="1">
      <alignment horizontal="right"/>
    </xf>
    <xf numFmtId="185" fontId="57" fillId="0" borderId="19" xfId="641" applyNumberFormat="1" applyFont="1" applyBorder="1" applyAlignment="1">
      <alignment horizontal="right"/>
    </xf>
    <xf numFmtId="185" fontId="55" fillId="0" borderId="0" xfId="641" applyNumberFormat="1" applyFont="1" applyAlignment="1">
      <alignment horizontal="right"/>
    </xf>
    <xf numFmtId="171" fontId="57" fillId="0" borderId="26" xfId="642" applyNumberFormat="1" applyFont="1" applyFill="1" applyBorder="1" applyAlignment="1">
      <alignment horizontal="right" vertical="center"/>
    </xf>
    <xf numFmtId="171" fontId="55" fillId="0" borderId="26" xfId="642" applyNumberFormat="1" applyFont="1" applyFill="1" applyBorder="1" applyAlignment="1">
      <alignment horizontal="right" vertical="center"/>
    </xf>
    <xf numFmtId="171" fontId="55" fillId="0" borderId="0" xfId="642" applyNumberFormat="1" applyFont="1" applyAlignment="1"/>
    <xf numFmtId="171" fontId="55" fillId="0" borderId="0" xfId="642" applyNumberFormat="1" applyFont="1" applyAlignment="1">
      <alignment vertical="center"/>
    </xf>
    <xf numFmtId="171" fontId="57" fillId="0" borderId="0" xfId="642" applyNumberFormat="1" applyFont="1" applyFill="1" applyAlignment="1">
      <alignment vertical="center"/>
    </xf>
    <xf numFmtId="171" fontId="55" fillId="0" borderId="0" xfId="642" applyNumberFormat="1" applyFont="1" applyFill="1" applyAlignment="1">
      <alignment horizontal="right" vertical="center"/>
    </xf>
    <xf numFmtId="171" fontId="57" fillId="0" borderId="0" xfId="642" applyNumberFormat="1" applyFont="1" applyFill="1" applyAlignment="1">
      <alignment horizontal="right" vertical="center"/>
    </xf>
    <xf numFmtId="43" fontId="66" fillId="0" borderId="0" xfId="641" applyFont="1" applyAlignment="1">
      <alignment horizontal="left" vertical="center"/>
    </xf>
    <xf numFmtId="43" fontId="55" fillId="0" borderId="0" xfId="641" applyFont="1" applyAlignment="1">
      <alignment horizontal="left" vertical="center"/>
    </xf>
    <xf numFmtId="171" fontId="55" fillId="36" borderId="0" xfId="642" applyNumberFormat="1" applyFont="1" applyFill="1" applyAlignment="1">
      <alignment horizontal="right"/>
    </xf>
    <xf numFmtId="44" fontId="57" fillId="0" borderId="0" xfId="642" applyNumberFormat="1" applyFont="1" applyAlignment="1">
      <alignment horizontal="right"/>
    </xf>
    <xf numFmtId="44" fontId="55" fillId="36" borderId="0" xfId="642" applyNumberFormat="1" applyFont="1" applyFill="1" applyAlignment="1">
      <alignment wrapText="1"/>
    </xf>
    <xf numFmtId="44" fontId="55" fillId="36" borderId="0" xfId="642" applyNumberFormat="1" applyFont="1" applyFill="1" applyAlignment="1">
      <alignment horizontal="right"/>
    </xf>
    <xf numFmtId="44" fontId="57" fillId="0" borderId="0" xfId="642" applyNumberFormat="1" applyFont="1" applyFill="1" applyAlignment="1" applyProtection="1">
      <alignment horizontal="right" vertical="center"/>
      <protection locked="0"/>
    </xf>
    <xf numFmtId="44" fontId="55" fillId="36" borderId="0" xfId="642" applyNumberFormat="1" applyFont="1" applyFill="1" applyAlignment="1" applyProtection="1">
      <alignment horizontal="right" vertical="center"/>
      <protection locked="0"/>
    </xf>
    <xf numFmtId="44" fontId="57" fillId="0" borderId="19" xfId="642" applyNumberFormat="1" applyFont="1" applyFill="1" applyBorder="1" applyAlignment="1" applyProtection="1">
      <alignment horizontal="right" vertical="center"/>
      <protection locked="0"/>
    </xf>
    <xf numFmtId="44" fontId="55" fillId="36" borderId="19" xfId="642" applyNumberFormat="1" applyFont="1" applyFill="1" applyBorder="1" applyAlignment="1" applyProtection="1">
      <alignment horizontal="right" vertical="center"/>
      <protection locked="0"/>
    </xf>
    <xf numFmtId="49" fontId="55" fillId="0" borderId="0" xfId="642" applyNumberFormat="1" applyFont="1" applyFill="1" applyAlignment="1">
      <alignment vertical="center"/>
    </xf>
    <xf numFmtId="49" fontId="55" fillId="0" borderId="1" xfId="642" applyNumberFormat="1" applyFont="1" applyFill="1" applyBorder="1" applyAlignment="1">
      <alignment horizontal="left" vertical="top"/>
    </xf>
    <xf numFmtId="49" fontId="55" fillId="0" borderId="0" xfId="642" applyNumberFormat="1" applyFont="1" applyFill="1" applyAlignment="1" applyProtection="1">
      <alignment horizontal="left" vertical="center"/>
      <protection locked="0"/>
    </xf>
    <xf numFmtId="49" fontId="55" fillId="0" borderId="19" xfId="642" applyNumberFormat="1" applyFont="1" applyFill="1" applyBorder="1" applyAlignment="1" applyProtection="1">
      <alignment horizontal="left" vertical="center"/>
      <protection locked="0"/>
    </xf>
    <xf numFmtId="49" fontId="57" fillId="0" borderId="0" xfId="642" applyNumberFormat="1" applyFont="1" applyFill="1" applyBorder="1" applyAlignment="1">
      <alignment horizontal="left" vertical="center"/>
    </xf>
    <xf numFmtId="49" fontId="55" fillId="36" borderId="0" xfId="642" applyNumberFormat="1" applyFont="1" applyFill="1" applyAlignment="1">
      <alignment horizontal="left" vertical="center"/>
    </xf>
    <xf numFmtId="49" fontId="57" fillId="0" borderId="0" xfId="642" applyNumberFormat="1" applyFont="1" applyFill="1" applyAlignment="1">
      <alignment horizontal="left" vertical="center"/>
    </xf>
    <xf numFmtId="49" fontId="55" fillId="0" borderId="0" xfId="642" applyNumberFormat="1" applyFont="1" applyFill="1" applyAlignment="1">
      <alignment horizontal="left" vertical="center"/>
    </xf>
    <xf numFmtId="49" fontId="55" fillId="0" borderId="0" xfId="642" applyNumberFormat="1" applyFont="1" applyFill="1" applyAlignment="1">
      <alignment horizontal="left"/>
    </xf>
    <xf numFmtId="49" fontId="55" fillId="0" borderId="0" xfId="642" applyNumberFormat="1" applyFont="1" applyFill="1" applyAlignment="1">
      <alignment horizontal="right" vertical="center"/>
    </xf>
    <xf numFmtId="49" fontId="55" fillId="0" borderId="1" xfId="642" applyNumberFormat="1" applyFont="1" applyFill="1" applyBorder="1" applyAlignment="1">
      <alignment horizontal="left" vertical="center"/>
    </xf>
    <xf numFmtId="49" fontId="57" fillId="0" borderId="0" xfId="642" applyNumberFormat="1" applyFont="1" applyFill="1" applyAlignment="1">
      <alignment horizontal="right" vertical="center"/>
    </xf>
    <xf numFmtId="49" fontId="57" fillId="0" borderId="19" xfId="642" applyNumberFormat="1" applyFont="1" applyFill="1" applyBorder="1" applyAlignment="1">
      <alignment horizontal="left" vertical="center"/>
    </xf>
    <xf numFmtId="49" fontId="55" fillId="0" borderId="1" xfId="641" applyNumberFormat="1" applyFont="1" applyFill="1" applyBorder="1" applyAlignment="1">
      <alignment horizontal="left" vertical="center"/>
    </xf>
    <xf numFmtId="49" fontId="55" fillId="0" borderId="0" xfId="641" applyNumberFormat="1" applyFont="1" applyFill="1" applyAlignment="1">
      <alignment horizontal="left" vertical="center"/>
    </xf>
    <xf numFmtId="49" fontId="55" fillId="0" borderId="26" xfId="642" applyNumberFormat="1" applyFont="1" applyFill="1" applyBorder="1" applyAlignment="1">
      <alignment horizontal="left" vertical="center"/>
    </xf>
    <xf numFmtId="49" fontId="57" fillId="0" borderId="6" xfId="642" applyNumberFormat="1" applyFont="1" applyFill="1" applyBorder="1"/>
    <xf numFmtId="49" fontId="57" fillId="0" borderId="6" xfId="642" applyNumberFormat="1" applyFont="1" applyFill="1" applyBorder="1" applyAlignment="1">
      <alignment wrapText="1"/>
    </xf>
    <xf numFmtId="49" fontId="57" fillId="0" borderId="0" xfId="642" applyNumberFormat="1" applyFont="1" applyFill="1" applyAlignment="1" applyProtection="1">
      <alignment horizontal="left" vertical="center"/>
      <protection locked="0"/>
    </xf>
    <xf numFmtId="37" fontId="55" fillId="36" borderId="0" xfId="637" applyNumberFormat="1" applyFont="1" applyFill="1" applyAlignment="1">
      <alignment horizontal="right"/>
    </xf>
    <xf numFmtId="39" fontId="55" fillId="36" borderId="0" xfId="360" applyNumberFormat="1" applyFont="1" applyFill="1" applyAlignment="1">
      <alignment horizontal="right"/>
    </xf>
    <xf numFmtId="39" fontId="57" fillId="36" borderId="0" xfId="360" applyNumberFormat="1" applyFont="1" applyFill="1" applyAlignment="1">
      <alignment horizontal="right"/>
    </xf>
    <xf numFmtId="44" fontId="55" fillId="36" borderId="0" xfId="360" applyNumberFormat="1" applyFont="1" applyFill="1" applyAlignment="1">
      <alignment horizontal="right"/>
    </xf>
    <xf numFmtId="44" fontId="57" fillId="36" borderId="0" xfId="360" applyNumberFormat="1" applyFont="1" applyFill="1" applyAlignment="1">
      <alignment horizontal="right"/>
    </xf>
    <xf numFmtId="177" fontId="55" fillId="36" borderId="0" xfId="360" applyNumberFormat="1" applyFont="1" applyFill="1" applyAlignment="1" applyProtection="1">
      <alignment horizontal="right" vertical="center"/>
      <protection locked="0"/>
    </xf>
    <xf numFmtId="177" fontId="55" fillId="36" borderId="0" xfId="360" quotePrefix="1" applyNumberFormat="1" applyFont="1" applyFill="1" applyAlignment="1" applyProtection="1">
      <alignment horizontal="right" vertical="center"/>
      <protection locked="0"/>
    </xf>
    <xf numFmtId="37" fontId="55" fillId="36" borderId="5" xfId="637" applyNumberFormat="1" applyFont="1" applyFill="1" applyBorder="1" applyAlignment="1">
      <alignment horizontal="right"/>
    </xf>
    <xf numFmtId="44" fontId="55" fillId="36" borderId="19" xfId="360" applyNumberFormat="1" applyFont="1" applyFill="1" applyBorder="1" applyAlignment="1" applyProtection="1">
      <alignment horizontal="right"/>
      <protection locked="0"/>
    </xf>
    <xf numFmtId="44" fontId="57" fillId="36" borderId="19" xfId="360" applyNumberFormat="1" applyFont="1" applyFill="1" applyBorder="1" applyAlignment="1">
      <alignment horizontal="right"/>
    </xf>
    <xf numFmtId="37" fontId="55" fillId="36" borderId="0" xfId="637" applyNumberFormat="1" applyFont="1" applyFill="1" applyAlignment="1" applyProtection="1">
      <alignment horizontal="right"/>
      <protection locked="0"/>
    </xf>
    <xf numFmtId="44" fontId="55" fillId="36" borderId="0" xfId="360" applyNumberFormat="1" applyFont="1" applyFill="1" applyAlignment="1" applyProtection="1">
      <alignment horizontal="right"/>
      <protection locked="0"/>
    </xf>
    <xf numFmtId="37" fontId="55" fillId="36" borderId="19" xfId="637" applyNumberFormat="1" applyFont="1" applyFill="1" applyBorder="1" applyAlignment="1" applyProtection="1">
      <alignment horizontal="right"/>
      <protection locked="0"/>
    </xf>
    <xf numFmtId="37" fontId="55" fillId="36" borderId="1" xfId="637" applyNumberFormat="1" applyFont="1" applyFill="1" applyBorder="1" applyAlignment="1">
      <alignment horizontal="right"/>
    </xf>
    <xf numFmtId="37" fontId="55" fillId="36" borderId="27" xfId="637" applyNumberFormat="1" applyFont="1" applyFill="1" applyBorder="1" applyAlignment="1" applyProtection="1">
      <alignment horizontal="right"/>
      <protection locked="0"/>
    </xf>
    <xf numFmtId="44" fontId="55" fillId="36" borderId="27" xfId="360" applyNumberFormat="1" applyFont="1" applyFill="1" applyBorder="1" applyAlignment="1" applyProtection="1">
      <alignment horizontal="right"/>
      <protection locked="0"/>
    </xf>
    <xf numFmtId="37" fontId="83" fillId="36" borderId="27" xfId="360" applyNumberFormat="1" applyFont="1" applyFill="1" applyBorder="1" applyAlignment="1">
      <alignment horizontal="left"/>
    </xf>
    <xf numFmtId="37" fontId="83" fillId="36" borderId="1" xfId="360" applyNumberFormat="1" applyFont="1" applyFill="1" applyBorder="1" applyAlignment="1">
      <alignment horizontal="left"/>
    </xf>
    <xf numFmtId="37" fontId="55" fillId="0" borderId="28" xfId="637" applyNumberFormat="1" applyFont="1" applyBorder="1" applyAlignment="1">
      <alignment horizontal="right"/>
    </xf>
    <xf numFmtId="44" fontId="55" fillId="36" borderId="0" xfId="637" applyNumberFormat="1" applyFont="1" applyFill="1" applyAlignment="1" applyProtection="1">
      <alignment horizontal="right"/>
      <protection locked="0"/>
    </xf>
    <xf numFmtId="44" fontId="55" fillId="0" borderId="19" xfId="637" applyNumberFormat="1" applyFont="1" applyBorder="1" applyAlignment="1">
      <alignment horizontal="right"/>
    </xf>
    <xf numFmtId="171" fontId="57" fillId="36" borderId="0" xfId="641" applyNumberFormat="1" applyFont="1" applyFill="1" applyAlignment="1">
      <alignment horizontal="right"/>
    </xf>
    <xf numFmtId="171" fontId="57" fillId="36" borderId="0" xfId="642" applyNumberFormat="1" applyFont="1" applyFill="1" applyAlignment="1">
      <alignment horizontal="right"/>
    </xf>
    <xf numFmtId="171" fontId="57" fillId="36" borderId="26" xfId="642" applyNumberFormat="1" applyFont="1" applyFill="1" applyBorder="1" applyAlignment="1">
      <alignment horizontal="right" vertical="center"/>
    </xf>
    <xf numFmtId="171" fontId="55" fillId="36" borderId="26" xfId="642" applyNumberFormat="1" applyFont="1" applyFill="1" applyBorder="1" applyAlignment="1">
      <alignment horizontal="right" vertical="center"/>
    </xf>
    <xf numFmtId="1" fontId="55" fillId="36" borderId="0" xfId="642" applyNumberFormat="1" applyFont="1" applyFill="1" applyAlignment="1">
      <alignment horizontal="right"/>
    </xf>
    <xf numFmtId="1" fontId="57" fillId="36" borderId="0" xfId="642" applyNumberFormat="1" applyFont="1" applyFill="1" applyAlignment="1">
      <alignment horizontal="right"/>
    </xf>
    <xf numFmtId="178" fontId="57" fillId="0" borderId="26" xfId="360" applyFont="1" applyFill="1" applyBorder="1" applyAlignment="1">
      <alignment horizontal="left"/>
    </xf>
    <xf numFmtId="185" fontId="57" fillId="36" borderId="0" xfId="641" applyNumberFormat="1" applyFont="1" applyFill="1" applyAlignment="1">
      <alignment horizontal="right"/>
    </xf>
    <xf numFmtId="43" fontId="5" fillId="36" borderId="1" xfId="641" applyFont="1" applyFill="1" applyBorder="1"/>
    <xf numFmtId="43" fontId="5" fillId="36" borderId="1" xfId="641" applyFont="1" applyFill="1" applyBorder="1" applyAlignment="1">
      <alignment horizontal="right"/>
    </xf>
    <xf numFmtId="185" fontId="57" fillId="36" borderId="17" xfId="641" applyNumberFormat="1" applyFont="1" applyFill="1" applyBorder="1" applyAlignment="1">
      <alignment horizontal="right"/>
    </xf>
    <xf numFmtId="185" fontId="57" fillId="36" borderId="13" xfId="641" applyNumberFormat="1" applyFont="1" applyFill="1" applyBorder="1" applyAlignment="1">
      <alignment horizontal="right"/>
    </xf>
    <xf numFmtId="185" fontId="55" fillId="36" borderId="13" xfId="641" applyNumberFormat="1" applyFont="1" applyFill="1" applyBorder="1" applyAlignment="1">
      <alignment horizontal="right"/>
    </xf>
    <xf numFmtId="185" fontId="55" fillId="36" borderId="0" xfId="641" applyNumberFormat="1" applyFont="1" applyFill="1" applyAlignment="1">
      <alignment horizontal="right"/>
    </xf>
    <xf numFmtId="185" fontId="61" fillId="36" borderId="0" xfId="641" applyNumberFormat="1" applyFont="1" applyFill="1"/>
    <xf numFmtId="185" fontId="57" fillId="36" borderId="1" xfId="641" applyNumberFormat="1" applyFont="1" applyFill="1" applyBorder="1" applyAlignment="1">
      <alignment horizontal="right"/>
    </xf>
    <xf numFmtId="185" fontId="55" fillId="36" borderId="1" xfId="641" applyNumberFormat="1" applyFont="1" applyFill="1" applyBorder="1" applyAlignment="1">
      <alignment horizontal="right"/>
    </xf>
    <xf numFmtId="185" fontId="61" fillId="36" borderId="1" xfId="641" applyNumberFormat="1" applyFont="1" applyFill="1" applyBorder="1"/>
    <xf numFmtId="171" fontId="57" fillId="36" borderId="26" xfId="642" applyNumberFormat="1" applyFont="1" applyFill="1" applyBorder="1" applyAlignment="1">
      <alignment horizontal="right"/>
    </xf>
    <xf numFmtId="171" fontId="55" fillId="36" borderId="26" xfId="642" applyNumberFormat="1" applyFont="1" applyFill="1" applyBorder="1" applyAlignment="1">
      <alignment horizontal="right"/>
    </xf>
    <xf numFmtId="185" fontId="5" fillId="36" borderId="1" xfId="641" applyNumberFormat="1" applyFont="1" applyFill="1" applyBorder="1"/>
    <xf numFmtId="185" fontId="6" fillId="36" borderId="0" xfId="641" applyNumberFormat="1" applyFont="1" applyFill="1"/>
    <xf numFmtId="185" fontId="6" fillId="36" borderId="1" xfId="641" applyNumberFormat="1" applyFont="1" applyFill="1" applyBorder="1"/>
    <xf numFmtId="49" fontId="55" fillId="0" borderId="0" xfId="637" applyNumberFormat="1" applyFont="1" applyAlignment="1"/>
    <xf numFmtId="49" fontId="55" fillId="0" borderId="0" xfId="641" applyNumberFormat="1" applyFont="1" applyFill="1" applyAlignment="1">
      <alignment horizontal="left"/>
    </xf>
    <xf numFmtId="185" fontId="83" fillId="36" borderId="0" xfId="641" applyNumberFormat="1" applyFont="1" applyFill="1" applyAlignment="1">
      <alignment horizontal="right"/>
    </xf>
    <xf numFmtId="49" fontId="76" fillId="0" borderId="0" xfId="637" applyNumberFormat="1" applyFont="1" applyAlignment="1"/>
    <xf numFmtId="37" fontId="57" fillId="0" borderId="0" xfId="360" applyNumberFormat="1" applyFont="1" applyFill="1" applyAlignment="1">
      <alignment horizontal="left"/>
    </xf>
    <xf numFmtId="44" fontId="57" fillId="0" borderId="0" xfId="642" quotePrefix="1" applyFont="1" applyFill="1" applyAlignment="1" applyProtection="1">
      <alignment horizontal="right" vertical="center"/>
      <protection locked="0"/>
    </xf>
    <xf numFmtId="44" fontId="57" fillId="0" borderId="19" xfId="642" quotePrefix="1" applyFont="1" applyFill="1" applyBorder="1" applyAlignment="1" applyProtection="1">
      <alignment horizontal="right" vertical="center"/>
      <protection locked="0"/>
    </xf>
    <xf numFmtId="171" fontId="57" fillId="0" borderId="19" xfId="642" applyNumberFormat="1" applyFont="1" applyFill="1" applyBorder="1" applyAlignment="1">
      <alignment horizontal="right" vertical="center"/>
    </xf>
    <xf numFmtId="44" fontId="57" fillId="0" borderId="0" xfId="642" applyFont="1" applyFill="1" applyAlignment="1">
      <alignment horizontal="right" vertical="center"/>
    </xf>
    <xf numFmtId="44" fontId="57" fillId="0" borderId="0" xfId="642" applyFont="1" applyAlignment="1">
      <alignment vertical="center"/>
    </xf>
    <xf numFmtId="44" fontId="57" fillId="0" borderId="0" xfId="642" applyFont="1" applyAlignment="1">
      <alignment horizontal="left" vertical="center"/>
    </xf>
    <xf numFmtId="44" fontId="57" fillId="0" borderId="19" xfId="642" applyFont="1" applyFill="1" applyBorder="1" applyAlignment="1">
      <alignment horizontal="right" vertical="center"/>
    </xf>
    <xf numFmtId="44" fontId="55" fillId="0" borderId="0" xfId="642" applyFont="1" applyAlignment="1">
      <alignment horizontal="left" vertical="center"/>
    </xf>
    <xf numFmtId="44" fontId="55" fillId="36" borderId="0" xfId="642" applyFont="1" applyFill="1" applyAlignment="1">
      <alignment horizontal="right" vertical="center"/>
    </xf>
    <xf numFmtId="44" fontId="55" fillId="36" borderId="0" xfId="642" quotePrefix="1" applyFont="1" applyFill="1" applyAlignment="1" applyProtection="1">
      <alignment horizontal="right" vertical="center"/>
      <protection locked="0"/>
    </xf>
    <xf numFmtId="44" fontId="55" fillId="36" borderId="19" xfId="642" applyFont="1" applyFill="1" applyBorder="1" applyAlignment="1">
      <alignment horizontal="right" vertical="center"/>
    </xf>
    <xf numFmtId="44" fontId="55" fillId="36" borderId="19" xfId="642" quotePrefix="1" applyFont="1" applyFill="1" applyBorder="1" applyAlignment="1" applyProtection="1">
      <alignment horizontal="right" vertical="center"/>
      <protection locked="0"/>
    </xf>
    <xf numFmtId="185" fontId="57" fillId="0" borderId="0" xfId="641" applyNumberFormat="1" applyFont="1" applyFill="1" applyAlignment="1">
      <alignment vertical="center"/>
    </xf>
    <xf numFmtId="185" fontId="55" fillId="0" borderId="0" xfId="641" applyNumberFormat="1" applyFont="1" applyFill="1" applyAlignment="1">
      <alignment horizontal="right" vertical="center"/>
    </xf>
    <xf numFmtId="185" fontId="57" fillId="0" borderId="1" xfId="641" applyNumberFormat="1" applyFont="1" applyBorder="1" applyAlignment="1">
      <alignment vertical="center"/>
    </xf>
    <xf numFmtId="185" fontId="57" fillId="0" borderId="1" xfId="641" applyNumberFormat="1" applyFont="1" applyFill="1" applyBorder="1" applyAlignment="1">
      <alignment horizontal="right" vertical="center"/>
    </xf>
    <xf numFmtId="185" fontId="55" fillId="0" borderId="1" xfId="641" applyNumberFormat="1" applyFont="1" applyFill="1" applyBorder="1" applyAlignment="1">
      <alignment horizontal="right" vertical="center"/>
    </xf>
    <xf numFmtId="185" fontId="57" fillId="0" borderId="0" xfId="641" applyNumberFormat="1" applyFont="1" applyAlignment="1">
      <alignment vertical="center"/>
    </xf>
    <xf numFmtId="185" fontId="57" fillId="0" borderId="0" xfId="641" applyNumberFormat="1" applyFont="1" applyFill="1" applyAlignment="1">
      <alignment horizontal="center" vertical="center"/>
    </xf>
    <xf numFmtId="185" fontId="55" fillId="0" borderId="0" xfId="641" applyNumberFormat="1" applyFont="1" applyFill="1" applyBorder="1" applyAlignment="1">
      <alignment horizontal="right" vertical="center"/>
    </xf>
    <xf numFmtId="185" fontId="57" fillId="0" borderId="0" xfId="641" applyNumberFormat="1" applyFont="1" applyAlignment="1">
      <alignment horizontal="left" vertical="center"/>
    </xf>
    <xf numFmtId="171" fontId="57" fillId="0" borderId="19" xfId="642" applyNumberFormat="1" applyFont="1" applyFill="1" applyBorder="1" applyAlignment="1">
      <alignment horizontal="left" vertical="center"/>
    </xf>
    <xf numFmtId="0" fontId="55" fillId="0" borderId="0" xfId="637" applyFont="1" applyBorder="1" applyAlignment="1"/>
    <xf numFmtId="184" fontId="57" fillId="0" borderId="0" xfId="360" quotePrefix="1" applyNumberFormat="1" applyFont="1" applyFill="1" applyAlignment="1">
      <alignment horizontal="right"/>
    </xf>
    <xf numFmtId="171" fontId="57" fillId="36" borderId="26" xfId="642" applyNumberFormat="1" applyFont="1" applyFill="1" applyBorder="1"/>
    <xf numFmtId="171" fontId="57" fillId="0" borderId="0" xfId="360" applyNumberFormat="1" applyFont="1" applyFill="1"/>
    <xf numFmtId="37" fontId="57" fillId="0" borderId="1" xfId="637" applyNumberFormat="1" applyFont="1" applyBorder="1" applyAlignment="1">
      <alignment horizontal="right"/>
    </xf>
    <xf numFmtId="171" fontId="57" fillId="0" borderId="26" xfId="637" applyNumberFormat="1" applyFont="1" applyBorder="1" applyAlignment="1">
      <alignment horizontal="right"/>
    </xf>
    <xf numFmtId="171" fontId="57" fillId="0" borderId="0" xfId="642" applyNumberFormat="1" applyFont="1" applyAlignment="1">
      <alignment horizontal="right"/>
    </xf>
    <xf numFmtId="44" fontId="57" fillId="0" borderId="5" xfId="637" applyNumberFormat="1" applyFont="1" applyBorder="1" applyAlignment="1">
      <alignment horizontal="right"/>
    </xf>
    <xf numFmtId="37" fontId="57" fillId="36" borderId="0" xfId="637" applyNumberFormat="1" applyFont="1" applyFill="1" applyAlignment="1">
      <alignment horizontal="right"/>
    </xf>
    <xf numFmtId="44" fontId="57" fillId="36" borderId="0" xfId="642" applyFont="1" applyFill="1" applyAlignment="1">
      <alignment horizontal="right"/>
    </xf>
    <xf numFmtId="44" fontId="57" fillId="36" borderId="5" xfId="642" applyFont="1" applyFill="1" applyBorder="1" applyAlignment="1">
      <alignment horizontal="right"/>
    </xf>
    <xf numFmtId="171" fontId="57" fillId="0" borderId="0" xfId="637" applyNumberFormat="1" applyFont="1" applyAlignment="1">
      <alignment horizontal="right"/>
    </xf>
    <xf numFmtId="44" fontId="57" fillId="0" borderId="0" xfId="637" applyNumberFormat="1" applyFont="1" applyAlignment="1">
      <alignment horizontal="right"/>
    </xf>
    <xf numFmtId="177" fontId="57" fillId="0" borderId="0" xfId="360" quotePrefix="1" applyNumberFormat="1" applyFont="1" applyFill="1" applyAlignment="1" applyProtection="1">
      <alignment horizontal="right" vertical="center"/>
      <protection locked="0"/>
    </xf>
    <xf numFmtId="37" fontId="57" fillId="36" borderId="0" xfId="637" applyNumberFormat="1" applyFont="1" applyFill="1" applyAlignment="1" applyProtection="1">
      <alignment horizontal="right"/>
      <protection locked="0"/>
    </xf>
    <xf numFmtId="44" fontId="57" fillId="36" borderId="0" xfId="360" applyNumberFormat="1" applyFont="1" applyFill="1" applyAlignment="1" applyProtection="1">
      <alignment horizontal="right"/>
      <protection locked="0"/>
    </xf>
    <xf numFmtId="44" fontId="57" fillId="36" borderId="19" xfId="360" applyNumberFormat="1" applyFont="1" applyFill="1" applyBorder="1" applyAlignment="1" applyProtection="1">
      <alignment horizontal="right"/>
      <protection locked="0"/>
    </xf>
    <xf numFmtId="37" fontId="57" fillId="36" borderId="27" xfId="360" applyNumberFormat="1" applyFont="1" applyFill="1" applyBorder="1" applyAlignment="1">
      <alignment horizontal="left"/>
    </xf>
    <xf numFmtId="37" fontId="89" fillId="0" borderId="0" xfId="637" applyNumberFormat="1" applyFont="1" applyAlignment="1">
      <alignment vertical="top" wrapText="1" shrinkToFit="1"/>
    </xf>
    <xf numFmtId="185" fontId="57" fillId="36" borderId="0" xfId="641" applyNumberFormat="1" applyFont="1" applyFill="1" applyBorder="1" applyAlignment="1">
      <alignment horizontal="right"/>
    </xf>
    <xf numFmtId="0" fontId="7" fillId="36" borderId="0" xfId="0" applyFont="1" applyFill="1" applyAlignment="1">
      <alignment wrapText="1"/>
    </xf>
    <xf numFmtId="185" fontId="4" fillId="0" borderId="0" xfId="641" applyNumberFormat="1" applyFont="1" applyBorder="1" applyAlignment="1"/>
    <xf numFmtId="185" fontId="5" fillId="0" borderId="0" xfId="641" applyNumberFormat="1" applyFont="1" applyBorder="1" applyAlignment="1"/>
    <xf numFmtId="49" fontId="4" fillId="0" borderId="1" xfId="0" applyNumberFormat="1" applyFont="1" applyBorder="1" applyAlignment="1">
      <alignment wrapText="1"/>
    </xf>
    <xf numFmtId="49" fontId="58" fillId="0" borderId="17" xfId="0" applyNumberFormat="1" applyFont="1" applyBorder="1" applyAlignment="1">
      <alignment wrapText="1"/>
    </xf>
    <xf numFmtId="49" fontId="58" fillId="0" borderId="13" xfId="0" applyNumberFormat="1" applyFont="1" applyBorder="1" applyAlignment="1">
      <alignment wrapText="1"/>
    </xf>
    <xf numFmtId="49" fontId="4" fillId="0" borderId="26" xfId="0" applyNumberFormat="1" applyFont="1" applyBorder="1" applyAlignment="1">
      <alignment vertical="center" wrapText="1"/>
    </xf>
    <xf numFmtId="49" fontId="59" fillId="0" borderId="6" xfId="0" applyNumberFormat="1" applyFont="1" applyBorder="1" applyAlignment="1">
      <alignment wrapText="1"/>
    </xf>
    <xf numFmtId="49" fontId="59" fillId="0" borderId="13" xfId="0" applyNumberFormat="1" applyFont="1" applyBorder="1" applyAlignment="1"/>
    <xf numFmtId="49" fontId="59" fillId="0" borderId="26" xfId="0" applyNumberFormat="1" applyFont="1" applyBorder="1" applyAlignment="1"/>
    <xf numFmtId="49" fontId="4" fillId="0" borderId="0" xfId="0" applyNumberFormat="1" applyFont="1" applyBorder="1" applyAlignment="1"/>
    <xf numFmtId="167" fontId="4" fillId="0" borderId="0" xfId="0" applyNumberFormat="1" applyFont="1" applyFill="1" applyAlignment="1">
      <alignment horizontal="center"/>
    </xf>
    <xf numFmtId="165" fontId="4" fillId="0" borderId="3" xfId="0" applyNumberFormat="1" applyFont="1" applyFill="1" applyBorder="1" applyAlignment="1">
      <alignment horizontal="center"/>
    </xf>
    <xf numFmtId="165" fontId="4" fillId="0" borderId="0" xfId="0" applyNumberFormat="1" applyFont="1" applyFill="1" applyBorder="1" applyAlignment="1">
      <alignment horizontal="center"/>
    </xf>
    <xf numFmtId="165" fontId="4" fillId="0" borderId="13" xfId="0" applyNumberFormat="1" applyFont="1" applyFill="1" applyBorder="1" applyAlignment="1">
      <alignment horizontal="center"/>
    </xf>
    <xf numFmtId="165" fontId="4" fillId="0" borderId="0" xfId="0" applyNumberFormat="1" applyFont="1" applyFill="1" applyAlignment="1">
      <alignment horizontal="center"/>
    </xf>
    <xf numFmtId="0" fontId="6" fillId="0" borderId="0" xfId="0" applyFont="1" applyFill="1" applyAlignment="1">
      <alignment vertical="top" wrapText="1"/>
    </xf>
    <xf numFmtId="37" fontId="55" fillId="0" borderId="0" xfId="360" applyNumberFormat="1" applyFont="1" applyFill="1" applyAlignment="1">
      <alignment horizontal="left"/>
    </xf>
    <xf numFmtId="37" fontId="57" fillId="0" borderId="0" xfId="360" applyNumberFormat="1" applyFont="1" applyFill="1" applyAlignment="1">
      <alignment horizontal="left"/>
    </xf>
    <xf numFmtId="37" fontId="63" fillId="0" borderId="0" xfId="637" quotePrefix="1" applyNumberFormat="1" applyFont="1" applyAlignment="1">
      <alignment horizontal="left" wrapText="1"/>
    </xf>
    <xf numFmtId="0" fontId="11" fillId="0" borderId="0" xfId="0" applyFont="1" applyBorder="1" applyAlignment="1">
      <alignment horizontal="left" wrapText="1"/>
    </xf>
    <xf numFmtId="0" fontId="6" fillId="0" borderId="0" xfId="0" applyFont="1" applyBorder="1" applyAlignment="1">
      <alignment horizontal="left" vertical="top" wrapText="1"/>
    </xf>
    <xf numFmtId="0" fontId="5" fillId="0" borderId="0" xfId="0" applyFont="1" applyAlignment="1">
      <alignment horizontal="center" wrapText="1"/>
    </xf>
    <xf numFmtId="0" fontId="6" fillId="0" borderId="0" xfId="361" applyFont="1" applyBorder="1" applyAlignment="1">
      <alignment horizontal="left" vertical="top"/>
    </xf>
    <xf numFmtId="176" fontId="11" fillId="0" borderId="0" xfId="282" quotePrefix="1" applyNumberFormat="1" applyFont="1" applyFill="1" applyAlignment="1">
      <alignment horizontal="left" wrapText="1"/>
    </xf>
    <xf numFmtId="37" fontId="11" fillId="0" borderId="0" xfId="637" applyNumberFormat="1" applyFont="1" applyAlignment="1">
      <alignment horizontal="left" vertical="top" wrapText="1" shrinkToFit="1"/>
    </xf>
    <xf numFmtId="37" fontId="55" fillId="0" borderId="0" xfId="360" applyNumberFormat="1" applyFont="1" applyFill="1" applyAlignment="1">
      <alignment horizontal="left"/>
    </xf>
    <xf numFmtId="37" fontId="57" fillId="0" borderId="0" xfId="360" applyNumberFormat="1" applyFont="1" applyFill="1" applyAlignment="1">
      <alignment horizontal="left"/>
    </xf>
    <xf numFmtId="0" fontId="58" fillId="0" borderId="0" xfId="0" applyFont="1" applyAlignment="1">
      <alignment horizontal="center" wrapText="1"/>
    </xf>
    <xf numFmtId="0" fontId="4" fillId="0" borderId="1" xfId="0" applyFont="1" applyBorder="1" applyAlignment="1">
      <alignment horizontal="center" wrapText="1"/>
    </xf>
    <xf numFmtId="0" fontId="58" fillId="0" borderId="17" xfId="0" applyFont="1" applyBorder="1" applyAlignment="1">
      <alignment horizontal="center" wrapText="1"/>
    </xf>
    <xf numFmtId="0" fontId="4" fillId="0" borderId="0" xfId="0" applyFont="1" applyAlignment="1">
      <alignment horizontal="center" wrapText="1"/>
    </xf>
    <xf numFmtId="0" fontId="5" fillId="0" borderId="0" xfId="0" applyFont="1" applyBorder="1" applyAlignment="1">
      <alignment horizontal="center" wrapText="1"/>
    </xf>
    <xf numFmtId="0" fontId="59" fillId="0" borderId="13" xfId="0" applyFont="1" applyBorder="1" applyAlignment="1">
      <alignment horizontal="center"/>
    </xf>
    <xf numFmtId="0" fontId="59" fillId="0" borderId="1" xfId="0" applyFont="1" applyBorder="1" applyAlignment="1">
      <alignment horizontal="center" wrapText="1"/>
    </xf>
    <xf numFmtId="0" fontId="58" fillId="0" borderId="0" xfId="0" applyFont="1" applyBorder="1" applyAlignment="1">
      <alignment horizontal="center" wrapText="1"/>
    </xf>
    <xf numFmtId="0" fontId="58" fillId="0" borderId="13" xfId="0" applyFont="1" applyBorder="1" applyAlignment="1">
      <alignment horizontal="center" wrapText="1"/>
    </xf>
    <xf numFmtId="0" fontId="4" fillId="0" borderId="26" xfId="0" applyFont="1" applyBorder="1" applyAlignment="1">
      <alignment horizontal="center" vertical="center" wrapText="1"/>
    </xf>
    <xf numFmtId="0" fontId="59" fillId="0" borderId="0" xfId="0" applyFont="1" applyBorder="1" applyAlignment="1">
      <alignment horizontal="center" wrapText="1"/>
    </xf>
    <xf numFmtId="0" fontId="59" fillId="0" borderId="26" xfId="0" applyFont="1" applyBorder="1" applyAlignment="1">
      <alignment horizontal="center"/>
    </xf>
    <xf numFmtId="0" fontId="4" fillId="0" borderId="0" xfId="0" applyFont="1" applyBorder="1" applyAlignment="1">
      <alignment horizontal="center"/>
    </xf>
    <xf numFmtId="0" fontId="6" fillId="0" borderId="0" xfId="0" applyFont="1" applyBorder="1" applyAlignment="1">
      <alignment horizontal="center" wrapText="1"/>
    </xf>
    <xf numFmtId="0" fontId="70" fillId="0" borderId="0" xfId="0" applyFont="1" applyAlignment="1">
      <alignment horizontal="center"/>
    </xf>
    <xf numFmtId="0" fontId="69" fillId="0" borderId="0" xfId="0" applyFont="1" applyAlignment="1">
      <alignment horizontal="center" wrapText="1"/>
    </xf>
    <xf numFmtId="0" fontId="69" fillId="0" borderId="0" xfId="0" applyFont="1" applyAlignment="1">
      <alignment horizontal="center"/>
    </xf>
    <xf numFmtId="49" fontId="4" fillId="0" borderId="0" xfId="0" applyNumberFormat="1" applyFont="1" applyAlignment="1">
      <alignment horizontal="left" wrapText="1" indent="1"/>
    </xf>
    <xf numFmtId="49" fontId="4" fillId="0" borderId="0" xfId="0" applyNumberFormat="1" applyFont="1" applyAlignment="1">
      <alignment horizontal="left" wrapText="1" indent="2"/>
    </xf>
    <xf numFmtId="49" fontId="5" fillId="0" borderId="0" xfId="0" applyNumberFormat="1" applyFont="1" applyAlignment="1">
      <alignment horizontal="left" wrapText="1" indent="1"/>
    </xf>
    <xf numFmtId="49" fontId="5" fillId="0" borderId="0" xfId="0" applyNumberFormat="1" applyFont="1" applyAlignment="1">
      <alignment horizontal="left" wrapText="1" indent="3"/>
    </xf>
    <xf numFmtId="49" fontId="5" fillId="0" borderId="1" xfId="0" applyNumberFormat="1" applyFont="1" applyBorder="1" applyAlignment="1">
      <alignment horizontal="left" wrapText="1" indent="1"/>
    </xf>
    <xf numFmtId="49" fontId="5" fillId="0" borderId="1" xfId="0" applyNumberFormat="1" applyFont="1" applyBorder="1" applyAlignment="1">
      <alignment horizontal="left" wrapText="1" indent="3"/>
    </xf>
    <xf numFmtId="49" fontId="58" fillId="0" borderId="17" xfId="0" applyNumberFormat="1" applyFont="1" applyBorder="1" applyAlignment="1">
      <alignment horizontal="left" wrapText="1" indent="2"/>
    </xf>
    <xf numFmtId="49" fontId="59" fillId="0" borderId="1" xfId="0" applyNumberFormat="1" applyFont="1" applyBorder="1" applyAlignment="1">
      <alignment horizontal="left" wrapText="1" indent="3"/>
    </xf>
    <xf numFmtId="49" fontId="58" fillId="0" borderId="0" xfId="0" applyNumberFormat="1" applyFont="1" applyBorder="1" applyAlignment="1">
      <alignment horizontal="left" wrapText="1" indent="1"/>
    </xf>
    <xf numFmtId="49" fontId="58" fillId="0" borderId="0" xfId="0" applyNumberFormat="1" applyFont="1" applyAlignment="1">
      <alignment horizontal="left" wrapText="1" indent="2"/>
    </xf>
    <xf numFmtId="49" fontId="4" fillId="0" borderId="0" xfId="0" applyNumberFormat="1" applyFont="1" applyBorder="1" applyAlignment="1">
      <alignment horizontal="left" indent="1"/>
    </xf>
    <xf numFmtId="49" fontId="5" fillId="0" borderId="0" xfId="0" applyNumberFormat="1" applyFont="1" applyBorder="1" applyAlignment="1">
      <alignment horizontal="left" indent="2"/>
    </xf>
    <xf numFmtId="179" fontId="4" fillId="0" borderId="0" xfId="0" applyNumberFormat="1" applyFont="1" applyBorder="1" applyAlignment="1"/>
    <xf numFmtId="179" fontId="5" fillId="0" borderId="0" xfId="0" applyNumberFormat="1" applyFont="1" applyBorder="1" applyAlignment="1">
      <alignment horizontal="right"/>
    </xf>
    <xf numFmtId="0" fontId="4" fillId="0" borderId="0" xfId="0" applyFont="1" applyFill="1" applyBorder="1" applyAlignment="1">
      <alignment wrapText="1"/>
    </xf>
    <xf numFmtId="0" fontId="6" fillId="0" borderId="0" xfId="0" applyFont="1" applyFill="1" applyBorder="1" applyAlignment="1"/>
    <xf numFmtId="0" fontId="7" fillId="0" borderId="1" xfId="0" applyFont="1" applyFill="1" applyBorder="1" applyAlignment="1">
      <alignment horizontal="left"/>
    </xf>
    <xf numFmtId="0" fontId="5" fillId="0" borderId="1" xfId="0" applyFont="1" applyFill="1" applyBorder="1" applyAlignment="1">
      <alignment horizontal="center" wrapText="1"/>
    </xf>
    <xf numFmtId="0" fontId="59" fillId="0" borderId="0" xfId="0" applyFont="1" applyBorder="1" applyAlignment="1">
      <alignment horizontal="left"/>
    </xf>
    <xf numFmtId="0" fontId="59" fillId="0" borderId="0" xfId="0" applyFont="1" applyBorder="1" applyAlignment="1">
      <alignment horizontal="center"/>
    </xf>
    <xf numFmtId="176" fontId="57" fillId="0" borderId="1" xfId="360" quotePrefix="1" applyNumberFormat="1" applyFont="1" applyFill="1" applyBorder="1" applyAlignment="1">
      <alignment horizontal="right"/>
    </xf>
    <xf numFmtId="176" fontId="55" fillId="0" borderId="1" xfId="360" quotePrefix="1" applyNumberFormat="1" applyFont="1" applyFill="1" applyBorder="1" applyAlignment="1">
      <alignment horizontal="right"/>
    </xf>
    <xf numFmtId="0" fontId="4" fillId="0" borderId="0" xfId="0" applyFont="1" applyBorder="1" applyAlignment="1">
      <alignment wrapText="1"/>
    </xf>
    <xf numFmtId="0" fontId="60" fillId="0" borderId="0" xfId="361" applyFont="1" applyAlignment="1">
      <alignment wrapText="1"/>
    </xf>
    <xf numFmtId="167" fontId="61" fillId="0" borderId="0" xfId="361" applyNumberFormat="1" applyFont="1" applyBorder="1" applyAlignment="1"/>
    <xf numFmtId="0" fontId="6" fillId="0" borderId="13" xfId="361" applyFont="1" applyBorder="1" applyAlignment="1">
      <alignment wrapText="1"/>
    </xf>
    <xf numFmtId="0" fontId="6" fillId="0" borderId="13" xfId="361" applyFont="1" applyBorder="1" applyAlignment="1">
      <alignment horizontal="left" vertical="top"/>
    </xf>
    <xf numFmtId="167" fontId="6" fillId="0" borderId="13" xfId="361" applyNumberFormat="1" applyFont="1" applyBorder="1" applyAlignment="1">
      <alignment vertical="center"/>
    </xf>
    <xf numFmtId="167" fontId="6" fillId="0" borderId="13" xfId="361" applyNumberFormat="1" applyFont="1" applyBorder="1" applyAlignment="1">
      <alignment horizontal="left" vertical="center"/>
    </xf>
    <xf numFmtId="167" fontId="6" fillId="0" borderId="13" xfId="361" applyNumberFormat="1" applyFont="1" applyBorder="1" applyAlignment="1">
      <alignment horizontal="left"/>
    </xf>
    <xf numFmtId="185" fontId="57" fillId="0" borderId="5" xfId="641" applyNumberFormat="1" applyFont="1" applyBorder="1" applyAlignment="1">
      <alignment horizontal="right"/>
    </xf>
    <xf numFmtId="0" fontId="57" fillId="0" borderId="28" xfId="360" applyNumberFormat="1" applyFont="1" applyFill="1" applyBorder="1" applyAlignment="1">
      <alignment horizontal="right"/>
    </xf>
    <xf numFmtId="37" fontId="75" fillId="0" borderId="5" xfId="360" applyNumberFormat="1" applyFont="1" applyFill="1" applyBorder="1" applyAlignment="1">
      <alignment horizontal="right"/>
    </xf>
    <xf numFmtId="37" fontId="55" fillId="0" borderId="5" xfId="360" applyNumberFormat="1" applyFont="1" applyFill="1" applyBorder="1" applyAlignment="1">
      <alignment horizontal="right"/>
    </xf>
    <xf numFmtId="37" fontId="55" fillId="0" borderId="5" xfId="360" applyNumberFormat="1" applyFont="1" applyFill="1" applyBorder="1" applyAlignment="1">
      <alignment horizontal="left"/>
    </xf>
    <xf numFmtId="49" fontId="77" fillId="0" borderId="27" xfId="637" quotePrefix="1" applyNumberFormat="1" applyFont="1" applyBorder="1" applyAlignment="1">
      <alignment horizontal="left" wrapText="1"/>
    </xf>
    <xf numFmtId="1" fontId="57" fillId="36" borderId="0" xfId="642" applyNumberFormat="1" applyFont="1" applyFill="1" applyAlignment="1">
      <alignment horizontal="left"/>
    </xf>
    <xf numFmtId="171" fontId="55" fillId="36" borderId="0" xfId="642" applyNumberFormat="1" applyFont="1" applyFill="1" applyAlignment="1">
      <alignment horizontal="left"/>
    </xf>
    <xf numFmtId="185" fontId="55" fillId="36" borderId="0" xfId="641" applyNumberFormat="1" applyFont="1" applyFill="1" applyAlignment="1">
      <alignment horizontal="left"/>
    </xf>
    <xf numFmtId="185" fontId="5" fillId="36" borderId="1" xfId="641" applyNumberFormat="1" applyFont="1" applyFill="1" applyBorder="1" applyAlignment="1">
      <alignment horizontal="left"/>
    </xf>
    <xf numFmtId="185" fontId="55" fillId="36" borderId="1" xfId="641" applyNumberFormat="1" applyFont="1" applyFill="1" applyBorder="1" applyAlignment="1">
      <alignment horizontal="left"/>
    </xf>
    <xf numFmtId="185" fontId="55" fillId="36" borderId="0" xfId="641" applyNumberFormat="1" applyFont="1" applyFill="1" applyBorder="1" applyAlignment="1">
      <alignment horizontal="left"/>
    </xf>
    <xf numFmtId="185" fontId="55" fillId="36" borderId="13" xfId="641" applyNumberFormat="1" applyFont="1" applyFill="1" applyBorder="1" applyAlignment="1">
      <alignment horizontal="left"/>
    </xf>
    <xf numFmtId="171" fontId="55" fillId="36" borderId="26" xfId="642" applyNumberFormat="1" applyFont="1" applyFill="1" applyBorder="1" applyAlignment="1">
      <alignment horizontal="left" vertical="center"/>
    </xf>
    <xf numFmtId="171" fontId="55" fillId="36" borderId="26" xfId="642" applyNumberFormat="1" applyFont="1" applyFill="1" applyBorder="1" applyAlignment="1">
      <alignment horizontal="left"/>
    </xf>
    <xf numFmtId="171" fontId="55" fillId="0" borderId="0" xfId="360" applyNumberFormat="1" applyFont="1" applyFill="1" applyAlignment="1">
      <alignment horizontal="left" vertical="center"/>
    </xf>
    <xf numFmtId="185" fontId="83" fillId="36" borderId="0" xfId="641" applyNumberFormat="1" applyFont="1" applyFill="1" applyAlignment="1">
      <alignment horizontal="left"/>
    </xf>
    <xf numFmtId="43" fontId="6" fillId="36" borderId="1" xfId="641" applyFont="1" applyFill="1" applyBorder="1" applyAlignment="1">
      <alignment horizontal="left"/>
    </xf>
    <xf numFmtId="185" fontId="55" fillId="36" borderId="26" xfId="641" applyNumberFormat="1" applyFont="1" applyFill="1" applyBorder="1" applyAlignment="1">
      <alignment horizontal="left" vertical="center"/>
    </xf>
    <xf numFmtId="0" fontId="55" fillId="0" borderId="0" xfId="637" applyFont="1" applyAlignment="1">
      <alignment horizontal="left" vertical="center"/>
    </xf>
    <xf numFmtId="49" fontId="57" fillId="0" borderId="13" xfId="641" applyNumberFormat="1" applyFont="1" applyFill="1" applyBorder="1" applyAlignment="1">
      <alignment horizontal="left"/>
    </xf>
    <xf numFmtId="49" fontId="57" fillId="0" borderId="0" xfId="360" applyNumberFormat="1" applyFont="1" applyFill="1" applyAlignment="1">
      <alignment horizontal="left"/>
    </xf>
    <xf numFmtId="49" fontId="55" fillId="0" borderId="0" xfId="642" applyNumberFormat="1" applyFont="1" applyFill="1" applyAlignment="1"/>
    <xf numFmtId="49" fontId="57" fillId="0" borderId="13" xfId="360" applyNumberFormat="1" applyFont="1" applyFill="1" applyBorder="1" applyAlignment="1">
      <alignment horizontal="left"/>
    </xf>
    <xf numFmtId="49" fontId="57" fillId="0" borderId="26" xfId="642" applyNumberFormat="1" applyFont="1" applyFill="1" applyBorder="1" applyAlignment="1">
      <alignment horizontal="left" vertical="center"/>
    </xf>
    <xf numFmtId="49" fontId="55" fillId="0" borderId="0" xfId="360" applyNumberFormat="1" applyFont="1" applyFill="1" applyAlignment="1">
      <alignment horizontal="left"/>
    </xf>
    <xf numFmtId="49" fontId="55" fillId="0" borderId="0" xfId="360" applyNumberFormat="1" applyFont="1" applyFill="1" applyBorder="1" applyAlignment="1">
      <alignment horizontal="left"/>
    </xf>
    <xf numFmtId="37" fontId="11" fillId="0" borderId="6" xfId="637" applyNumberFormat="1" applyFont="1" applyBorder="1" applyAlignment="1">
      <alignment vertical="top" wrapText="1"/>
    </xf>
    <xf numFmtId="37" fontId="11" fillId="0" borderId="0" xfId="637" applyNumberFormat="1" applyFont="1" applyBorder="1" applyAlignment="1">
      <alignment vertical="top" wrapText="1"/>
    </xf>
    <xf numFmtId="176" fontId="63" fillId="0" borderId="0" xfId="637" quotePrefix="1" applyNumberFormat="1" applyFont="1" applyAlignment="1">
      <alignment horizontal="center" vertical="top"/>
    </xf>
    <xf numFmtId="176" fontId="63" fillId="0" borderId="0" xfId="360" quotePrefix="1" applyNumberFormat="1" applyFont="1" applyFill="1" applyAlignment="1">
      <alignment horizontal="center" vertical="top"/>
    </xf>
    <xf numFmtId="165" fontId="61" fillId="0" borderId="1" xfId="361" applyNumberFormat="1" applyFont="1" applyBorder="1" applyAlignment="1"/>
    <xf numFmtId="165" fontId="61" fillId="0" borderId="0" xfId="361" applyNumberFormat="1" applyFont="1" applyBorder="1" applyAlignment="1"/>
    <xf numFmtId="184" fontId="63" fillId="0" borderId="0" xfId="637" quotePrefix="1" applyNumberFormat="1" applyFont="1" applyAlignment="1">
      <alignment horizontal="left" vertical="top"/>
    </xf>
    <xf numFmtId="171" fontId="57" fillId="0" borderId="26" xfId="360" applyNumberFormat="1" applyFont="1" applyFill="1" applyBorder="1" applyAlignment="1">
      <alignment horizontal="left"/>
    </xf>
    <xf numFmtId="171" fontId="57" fillId="0" borderId="0" xfId="360" applyNumberFormat="1" applyFont="1" applyFill="1" applyAlignment="1">
      <alignment horizontal="left"/>
    </xf>
    <xf numFmtId="41" fontId="55" fillId="0" borderId="1" xfId="360" applyNumberFormat="1" applyFont="1" applyFill="1" applyBorder="1" applyAlignment="1">
      <alignment horizontal="left"/>
    </xf>
    <xf numFmtId="181" fontId="55" fillId="0" borderId="0" xfId="360" applyNumberFormat="1" applyFont="1" applyFill="1" applyAlignment="1">
      <alignment horizontal="left"/>
    </xf>
    <xf numFmtId="41" fontId="55" fillId="0" borderId="0" xfId="360" applyNumberFormat="1" applyFont="1" applyFill="1" applyAlignment="1">
      <alignment horizontal="left"/>
    </xf>
    <xf numFmtId="171" fontId="55" fillId="0" borderId="26" xfId="360" applyNumberFormat="1" applyFont="1" applyFill="1" applyBorder="1" applyAlignment="1">
      <alignment horizontal="left"/>
    </xf>
    <xf numFmtId="178" fontId="55" fillId="0" borderId="0" xfId="360" applyFont="1" applyFill="1" applyAlignment="1">
      <alignment horizontal="left"/>
    </xf>
    <xf numFmtId="171" fontId="57" fillId="0" borderId="19" xfId="360" applyNumberFormat="1" applyFont="1" applyFill="1" applyBorder="1" applyAlignment="1">
      <alignment horizontal="left"/>
    </xf>
    <xf numFmtId="39" fontId="57" fillId="0" borderId="0" xfId="360" applyNumberFormat="1" applyFont="1" applyFill="1" applyAlignment="1">
      <alignment horizontal="left"/>
    </xf>
    <xf numFmtId="44" fontId="57" fillId="0" borderId="0" xfId="360" applyNumberFormat="1" applyFont="1" applyFill="1" applyAlignment="1">
      <alignment horizontal="left"/>
    </xf>
    <xf numFmtId="44" fontId="57" fillId="0" borderId="19" xfId="360" applyNumberFormat="1" applyFont="1" applyFill="1" applyBorder="1" applyAlignment="1">
      <alignment horizontal="left"/>
    </xf>
    <xf numFmtId="49" fontId="77" fillId="0" borderId="0" xfId="637" applyNumberFormat="1" applyFont="1" applyAlignment="1" applyProtection="1">
      <alignment horizontal="left"/>
      <protection locked="0"/>
    </xf>
    <xf numFmtId="44" fontId="55" fillId="0" borderId="0" xfId="637" applyNumberFormat="1" applyFont="1" applyAlignment="1" applyProtection="1">
      <alignment horizontal="left"/>
      <protection locked="0"/>
    </xf>
    <xf numFmtId="37" fontId="55" fillId="0" borderId="19" xfId="637" applyNumberFormat="1" applyFont="1" applyBorder="1" applyAlignment="1" applyProtection="1">
      <alignment horizontal="left"/>
      <protection locked="0"/>
    </xf>
    <xf numFmtId="37" fontId="82" fillId="0" borderId="27" xfId="637" applyNumberFormat="1" applyFont="1" applyBorder="1" applyAlignment="1" applyProtection="1">
      <alignment horizontal="left"/>
      <protection locked="0"/>
    </xf>
    <xf numFmtId="37" fontId="79" fillId="0" borderId="0" xfId="637" applyNumberFormat="1" applyFont="1" applyAlignment="1">
      <alignment horizontal="left" vertical="top"/>
    </xf>
    <xf numFmtId="37" fontId="80" fillId="0" borderId="19" xfId="360" applyNumberFormat="1" applyFont="1" applyFill="1" applyBorder="1" applyAlignment="1">
      <alignment horizontal="left" vertical="top"/>
    </xf>
    <xf numFmtId="39" fontId="57" fillId="36" borderId="0" xfId="360" applyNumberFormat="1" applyFont="1" applyFill="1" applyAlignment="1">
      <alignment horizontal="left"/>
    </xf>
    <xf numFmtId="44" fontId="57" fillId="36" borderId="0" xfId="360" applyNumberFormat="1" applyFont="1" applyFill="1" applyAlignment="1">
      <alignment horizontal="left"/>
    </xf>
    <xf numFmtId="44" fontId="57" fillId="36" borderId="19" xfId="360" applyNumberFormat="1" applyFont="1" applyFill="1" applyBorder="1" applyAlignment="1">
      <alignment horizontal="left"/>
    </xf>
    <xf numFmtId="37" fontId="55" fillId="36" borderId="0" xfId="637" applyNumberFormat="1" applyFont="1" applyFill="1" applyAlignment="1" applyProtection="1">
      <alignment horizontal="left"/>
      <protection locked="0"/>
    </xf>
    <xf numFmtId="37" fontId="79" fillId="0" borderId="19" xfId="637" applyNumberFormat="1" applyFont="1" applyBorder="1" applyAlignment="1">
      <alignment horizontal="left" vertical="top"/>
    </xf>
    <xf numFmtId="37" fontId="79" fillId="0" borderId="28" xfId="637" applyNumberFormat="1" applyFont="1" applyBorder="1" applyAlignment="1">
      <alignment horizontal="left" vertical="top"/>
    </xf>
    <xf numFmtId="37" fontId="55" fillId="36" borderId="19" xfId="637" applyNumberFormat="1" applyFont="1" applyFill="1" applyBorder="1" applyAlignment="1" applyProtection="1">
      <alignment horizontal="left"/>
      <protection locked="0"/>
    </xf>
    <xf numFmtId="44" fontId="57" fillId="36" borderId="27" xfId="360" applyNumberFormat="1" applyFont="1" applyFill="1" applyBorder="1" applyAlignment="1" applyProtection="1">
      <alignment horizontal="left"/>
      <protection locked="0"/>
    </xf>
    <xf numFmtId="171" fontId="57" fillId="36" borderId="19" xfId="637" applyNumberFormat="1" applyFont="1" applyFill="1" applyBorder="1" applyAlignment="1">
      <alignment horizontal="right"/>
    </xf>
    <xf numFmtId="37" fontId="55" fillId="0" borderId="19" xfId="637" applyNumberFormat="1" applyFont="1" applyBorder="1" applyAlignment="1">
      <alignment horizontal="right"/>
    </xf>
    <xf numFmtId="184" fontId="55" fillId="0" borderId="28" xfId="360" quotePrefix="1" applyNumberFormat="1" applyFont="1" applyFill="1" applyBorder="1" applyAlignment="1">
      <alignment horizontal="right"/>
    </xf>
    <xf numFmtId="184" fontId="81" fillId="0" borderId="28" xfId="637" quotePrefix="1" applyNumberFormat="1" applyFont="1" applyBorder="1" applyAlignment="1">
      <alignment horizontal="right" vertical="top"/>
    </xf>
    <xf numFmtId="171" fontId="57" fillId="0" borderId="19" xfId="642" applyNumberFormat="1" applyFont="1" applyBorder="1" applyAlignment="1">
      <alignment horizontal="right"/>
    </xf>
    <xf numFmtId="37" fontId="77" fillId="0" borderId="3" xfId="637" applyNumberFormat="1" applyFont="1" applyBorder="1" applyAlignment="1">
      <alignment horizontal="left" vertical="center"/>
    </xf>
    <xf numFmtId="181" fontId="57" fillId="36" borderId="0" xfId="360" applyNumberFormat="1" applyFont="1" applyFill="1" applyAlignment="1" applyProtection="1">
      <alignment horizontal="right" vertical="center"/>
      <protection locked="0"/>
    </xf>
    <xf numFmtId="37" fontId="55" fillId="36" borderId="0" xfId="637" applyNumberFormat="1" applyFont="1" applyFill="1" applyBorder="1" applyAlignment="1">
      <alignment horizontal="right" vertical="center"/>
    </xf>
    <xf numFmtId="181" fontId="55" fillId="36" borderId="3" xfId="360" applyNumberFormat="1" applyFont="1" applyFill="1" applyBorder="1" applyAlignment="1" applyProtection="1">
      <alignment horizontal="right" vertical="center"/>
      <protection locked="0"/>
    </xf>
    <xf numFmtId="181" fontId="55" fillId="36" borderId="3" xfId="637" applyNumberFormat="1" applyFont="1" applyFill="1" applyBorder="1" applyAlignment="1" applyProtection="1">
      <alignment horizontal="right" vertical="center"/>
      <protection locked="0"/>
    </xf>
    <xf numFmtId="181" fontId="55" fillId="36" borderId="3" xfId="637" applyNumberFormat="1" applyFont="1" applyFill="1" applyBorder="1" applyAlignment="1" applyProtection="1">
      <alignment horizontal="left" vertical="center"/>
      <protection locked="0"/>
    </xf>
    <xf numFmtId="37" fontId="55" fillId="0" borderId="0" xfId="637" applyNumberFormat="1" applyFont="1" applyAlignment="1">
      <alignment horizontal="right" vertical="center"/>
    </xf>
    <xf numFmtId="37" fontId="79" fillId="0" borderId="0" xfId="637" applyNumberFormat="1" applyFont="1" applyAlignment="1">
      <alignment horizontal="left" vertical="center"/>
    </xf>
    <xf numFmtId="181" fontId="55" fillId="0" borderId="3" xfId="637" applyNumberFormat="1" applyFont="1" applyBorder="1" applyAlignment="1" applyProtection="1">
      <alignment horizontal="left" vertical="center"/>
      <protection locked="0"/>
    </xf>
    <xf numFmtId="37" fontId="55" fillId="0" borderId="19" xfId="637" applyNumberFormat="1" applyFont="1" applyBorder="1" applyAlignment="1">
      <alignment horizontal="left" vertical="center"/>
    </xf>
    <xf numFmtId="44" fontId="57" fillId="36" borderId="19" xfId="360" applyNumberFormat="1" applyFont="1" applyFill="1" applyBorder="1" applyAlignment="1" applyProtection="1">
      <alignment horizontal="right" vertical="center"/>
      <protection locked="0"/>
    </xf>
    <xf numFmtId="37" fontId="55" fillId="36" borderId="5" xfId="637" applyNumberFormat="1" applyFont="1" applyFill="1" applyBorder="1" applyAlignment="1">
      <alignment horizontal="right" vertical="center"/>
    </xf>
    <xf numFmtId="44" fontId="55" fillId="36" borderId="19" xfId="360" applyNumberFormat="1" applyFont="1" applyFill="1" applyBorder="1" applyAlignment="1" applyProtection="1">
      <alignment horizontal="right" vertical="center"/>
      <protection locked="0"/>
    </xf>
    <xf numFmtId="37" fontId="55" fillId="36" borderId="19" xfId="637" applyNumberFormat="1" applyFont="1" applyFill="1" applyBorder="1" applyAlignment="1" applyProtection="1">
      <alignment horizontal="right" vertical="center"/>
      <protection locked="0"/>
    </xf>
    <xf numFmtId="37" fontId="55" fillId="36" borderId="19" xfId="637" applyNumberFormat="1" applyFont="1" applyFill="1" applyBorder="1" applyAlignment="1" applyProtection="1">
      <alignment horizontal="left" vertical="center"/>
      <protection locked="0"/>
    </xf>
    <xf numFmtId="37" fontId="55" fillId="0" borderId="19" xfId="637" applyNumberFormat="1" applyFont="1" applyBorder="1" applyAlignment="1" applyProtection="1">
      <alignment horizontal="left" vertical="center"/>
      <protection locked="0"/>
    </xf>
    <xf numFmtId="37" fontId="57" fillId="0" borderId="28" xfId="638" applyNumberFormat="1" applyFont="1" applyBorder="1" applyAlignment="1">
      <alignment horizontal="left"/>
    </xf>
    <xf numFmtId="37" fontId="75" fillId="0" borderId="28" xfId="360" applyNumberFormat="1" applyFont="1" applyFill="1" applyBorder="1" applyAlignment="1">
      <alignment horizontal="left"/>
    </xf>
    <xf numFmtId="37" fontId="57" fillId="0" borderId="28" xfId="360" quotePrefix="1" applyNumberFormat="1" applyFont="1" applyFill="1" applyBorder="1" applyAlignment="1">
      <alignment wrapText="1"/>
    </xf>
    <xf numFmtId="37" fontId="57" fillId="0" borderId="28" xfId="360" quotePrefix="1" applyNumberFormat="1" applyFont="1" applyFill="1" applyBorder="1" applyAlignment="1">
      <alignment horizontal="right" wrapText="1"/>
    </xf>
    <xf numFmtId="0" fontId="57" fillId="0" borderId="28" xfId="360" quotePrefix="1" applyNumberFormat="1" applyFont="1" applyFill="1" applyBorder="1"/>
    <xf numFmtId="37" fontId="55" fillId="0" borderId="28" xfId="360" quotePrefix="1" applyNumberFormat="1" applyFont="1" applyFill="1" applyBorder="1" applyAlignment="1">
      <alignment wrapText="1"/>
    </xf>
    <xf numFmtId="37" fontId="55" fillId="0" borderId="28" xfId="360" quotePrefix="1" applyNumberFormat="1" applyFont="1" applyFill="1" applyBorder="1" applyAlignment="1">
      <alignment horizontal="right" wrapText="1"/>
    </xf>
    <xf numFmtId="37" fontId="76" fillId="0" borderId="0" xfId="637" applyNumberFormat="1" applyFont="1" applyAlignment="1">
      <alignment horizontal="left" vertical="center"/>
    </xf>
    <xf numFmtId="37" fontId="73" fillId="0" borderId="0" xfId="360" applyNumberFormat="1" applyFont="1" applyFill="1"/>
    <xf numFmtId="37" fontId="73" fillId="0" borderId="0" xfId="360" applyNumberFormat="1" applyFont="1" applyFill="1" applyAlignment="1">
      <alignment horizontal="left"/>
    </xf>
    <xf numFmtId="37" fontId="73" fillId="0" borderId="0" xfId="637" applyNumberFormat="1" applyFont="1" applyAlignment="1">
      <alignment horizontal="right"/>
    </xf>
    <xf numFmtId="37" fontId="73" fillId="0" borderId="0" xfId="637" applyNumberFormat="1" applyFont="1" applyAlignment="1">
      <alignment horizontal="left"/>
    </xf>
    <xf numFmtId="0" fontId="73" fillId="0" borderId="0" xfId="637" applyFont="1" applyAlignment="1"/>
    <xf numFmtId="171" fontId="73" fillId="0" borderId="0" xfId="642" applyNumberFormat="1" applyFont="1" applyAlignment="1"/>
    <xf numFmtId="49" fontId="73" fillId="0" borderId="0" xfId="637" applyNumberFormat="1" applyFont="1" applyAlignment="1"/>
    <xf numFmtId="0" fontId="73" fillId="0" borderId="0" xfId="637" applyFont="1" applyBorder="1" applyAlignment="1"/>
    <xf numFmtId="37" fontId="90" fillId="0" borderId="0" xfId="637" applyNumberFormat="1" applyFont="1" applyBorder="1" applyAlignment="1">
      <alignment vertical="top" wrapText="1"/>
    </xf>
    <xf numFmtId="0" fontId="73" fillId="0" borderId="0" xfId="637" applyFont="1">
      <alignment vertical="center"/>
    </xf>
    <xf numFmtId="0" fontId="69" fillId="0" borderId="0" xfId="0" applyFont="1" applyAlignment="1">
      <alignment wrapText="1"/>
    </xf>
    <xf numFmtId="37" fontId="63" fillId="0" borderId="0" xfId="637" quotePrefix="1" applyNumberFormat="1" applyFont="1" applyAlignment="1">
      <alignment vertical="top" wrapText="1"/>
    </xf>
    <xf numFmtId="0" fontId="55" fillId="0" borderId="28" xfId="639" quotePrefix="1" applyNumberFormat="1" applyFont="1" applyFill="1" applyBorder="1" applyAlignment="1">
      <alignment horizontal="right" wrapText="1"/>
    </xf>
    <xf numFmtId="49" fontId="55" fillId="0" borderId="6" xfId="642" applyNumberFormat="1" applyFont="1" applyFill="1" applyBorder="1" applyAlignment="1">
      <alignment horizontal="left" vertical="center"/>
    </xf>
    <xf numFmtId="49" fontId="57" fillId="0" borderId="6" xfId="642" applyNumberFormat="1" applyFont="1" applyFill="1" applyBorder="1" applyAlignment="1">
      <alignment horizontal="left" vertical="center"/>
    </xf>
    <xf numFmtId="37" fontId="11" fillId="36" borderId="0" xfId="637" applyNumberFormat="1" applyFont="1" applyFill="1" applyAlignment="1" applyProtection="1">
      <alignment horizontal="left" vertical="top" wrapText="1"/>
      <protection locked="0"/>
    </xf>
    <xf numFmtId="37" fontId="11" fillId="0" borderId="0" xfId="637" applyNumberFormat="1" applyFont="1" applyAlignment="1">
      <alignment horizontal="left" vertical="top" wrapText="1" shrinkToFit="1"/>
    </xf>
    <xf numFmtId="37" fontId="55" fillId="0" borderId="0" xfId="360" applyNumberFormat="1" applyFont="1" applyFill="1" applyAlignment="1">
      <alignment horizontal="left"/>
    </xf>
    <xf numFmtId="37" fontId="57" fillId="0" borderId="0" xfId="360" applyNumberFormat="1" applyFont="1" applyFill="1" applyAlignment="1">
      <alignment horizontal="left"/>
    </xf>
    <xf numFmtId="37" fontId="77" fillId="0" borderId="0" xfId="637" applyNumberFormat="1" applyFont="1" applyAlignment="1">
      <alignment horizontal="left" wrapText="1"/>
    </xf>
    <xf numFmtId="37" fontId="11" fillId="0" borderId="6" xfId="637" applyNumberFormat="1" applyFont="1" applyBorder="1" applyAlignment="1">
      <alignment horizontal="left" vertical="top" wrapText="1"/>
    </xf>
    <xf numFmtId="37" fontId="63" fillId="0" borderId="0" xfId="637" quotePrefix="1" applyNumberFormat="1" applyFont="1" applyAlignment="1">
      <alignment horizontal="left" wrapText="1"/>
    </xf>
    <xf numFmtId="49" fontId="57" fillId="0" borderId="27" xfId="360" applyNumberFormat="1" applyFont="1" applyFill="1" applyBorder="1" applyAlignment="1">
      <alignment horizontal="left"/>
    </xf>
    <xf numFmtId="49" fontId="55" fillId="0" borderId="0" xfId="641" applyNumberFormat="1" applyFont="1" applyFill="1" applyAlignment="1">
      <alignment horizontal="left" wrapText="1"/>
    </xf>
    <xf numFmtId="178" fontId="57" fillId="0" borderId="13" xfId="360" applyFont="1" applyFill="1" applyBorder="1" applyAlignment="1">
      <alignment horizontal="left"/>
    </xf>
    <xf numFmtId="0" fontId="7" fillId="0" borderId="0" xfId="0" applyFont="1" applyAlignment="1">
      <alignment horizontal="center"/>
    </xf>
    <xf numFmtId="0" fontId="11" fillId="0" borderId="0" xfId="0" applyFont="1" applyBorder="1" applyAlignment="1">
      <alignment horizontal="left" wrapText="1"/>
    </xf>
    <xf numFmtId="0" fontId="6" fillId="0" borderId="0" xfId="0" applyFont="1" applyAlignment="1">
      <alignment horizontal="left" wrapText="1"/>
    </xf>
    <xf numFmtId="0" fontId="11" fillId="0" borderId="6" xfId="0" applyFont="1" applyBorder="1" applyAlignment="1">
      <alignment horizontal="left" wrapText="1"/>
    </xf>
    <xf numFmtId="0" fontId="6" fillId="0" borderId="0" xfId="0" applyFont="1" applyBorder="1" applyAlignment="1">
      <alignment horizontal="left" wrapText="1"/>
    </xf>
    <xf numFmtId="0" fontId="5" fillId="0" borderId="0" xfId="0" applyFont="1" applyAlignment="1">
      <alignment horizontal="center" wrapText="1"/>
    </xf>
    <xf numFmtId="0" fontId="6" fillId="0" borderId="0" xfId="0" applyFont="1" applyAlignment="1">
      <alignment horizontal="left" vertical="top" wrapText="1"/>
    </xf>
    <xf numFmtId="0" fontId="6" fillId="0" borderId="6" xfId="361" applyFont="1" applyBorder="1" applyAlignment="1">
      <alignment horizontal="left" vertical="top" wrapText="1"/>
    </xf>
    <xf numFmtId="0" fontId="6" fillId="0" borderId="6" xfId="361" applyFont="1" applyBorder="1" applyAlignment="1">
      <alignment horizontal="left" vertical="top"/>
    </xf>
    <xf numFmtId="0" fontId="6" fillId="0" borderId="0" xfId="361" applyFont="1" applyBorder="1" applyAlignment="1">
      <alignment horizontal="left" vertical="top" wrapText="1"/>
    </xf>
    <xf numFmtId="0" fontId="6" fillId="0" borderId="0" xfId="361" applyFont="1" applyBorder="1" applyAlignment="1">
      <alignment horizontal="left" vertical="top"/>
    </xf>
    <xf numFmtId="0" fontId="6" fillId="0" borderId="0" xfId="361" applyFont="1" applyAlignment="1">
      <alignment vertical="top" wrapText="1"/>
    </xf>
    <xf numFmtId="0" fontId="60" fillId="0" borderId="0" xfId="361" applyAlignment="1">
      <alignment horizontal="center" wrapText="1"/>
    </xf>
    <xf numFmtId="0" fontId="61" fillId="0" borderId="1" xfId="361" applyFont="1" applyBorder="1" applyAlignment="1">
      <alignment horizontal="right" wrapText="1"/>
    </xf>
    <xf numFmtId="0" fontId="61" fillId="0" borderId="13" xfId="361" applyFont="1" applyBorder="1" applyAlignment="1">
      <alignment horizontal="right" wrapText="1"/>
    </xf>
    <xf numFmtId="0" fontId="61" fillId="0" borderId="2" xfId="361" applyFont="1" applyBorder="1" applyAlignment="1">
      <alignment horizontal="right" wrapText="1"/>
    </xf>
    <xf numFmtId="0" fontId="61" fillId="0" borderId="13" xfId="361" applyFont="1" applyBorder="1" applyAlignment="1">
      <alignment horizontal="center" wrapText="1"/>
    </xf>
    <xf numFmtId="0" fontId="61" fillId="0" borderId="1" xfId="361" applyFont="1" applyBorder="1" applyAlignment="1">
      <alignment horizontal="center" wrapText="1"/>
    </xf>
    <xf numFmtId="0" fontId="59" fillId="0" borderId="0" xfId="361" applyFont="1" applyAlignment="1">
      <alignment wrapText="1"/>
    </xf>
    <xf numFmtId="176" fontId="11" fillId="0" borderId="0" xfId="282" quotePrefix="1" applyNumberFormat="1" applyFont="1" applyFill="1" applyAlignment="1">
      <alignment horizontal="left" wrapText="1"/>
    </xf>
    <xf numFmtId="176" fontId="11" fillId="0" borderId="6" xfId="282" quotePrefix="1" applyNumberFormat="1" applyFont="1" applyFill="1" applyBorder="1" applyAlignment="1">
      <alignment horizontal="left" wrapText="1"/>
    </xf>
    <xf numFmtId="176" fontId="11" fillId="0" borderId="0" xfId="282" quotePrefix="1" applyNumberFormat="1" applyFont="1" applyAlignment="1">
      <alignment horizontal="left" wrapText="1"/>
    </xf>
    <xf numFmtId="176" fontId="11" fillId="0" borderId="0" xfId="282" quotePrefix="1" applyNumberFormat="1" applyFont="1" applyFill="1" applyBorder="1" applyAlignment="1">
      <alignment horizontal="left" wrapText="1"/>
    </xf>
    <xf numFmtId="49" fontId="57" fillId="0" borderId="19" xfId="642" applyNumberFormat="1" applyFont="1" applyFill="1" applyBorder="1" applyAlignment="1">
      <alignment horizontal="left"/>
    </xf>
    <xf numFmtId="49" fontId="55" fillId="0" borderId="19" xfId="642" applyNumberFormat="1" applyFont="1" applyFill="1" applyBorder="1" applyAlignment="1">
      <alignment horizontal="left"/>
    </xf>
    <xf numFmtId="171" fontId="57" fillId="0" borderId="19" xfId="642" applyNumberFormat="1" applyFont="1" applyFill="1" applyBorder="1" applyAlignment="1">
      <alignment vertical="center"/>
    </xf>
    <xf numFmtId="171" fontId="55" fillId="0" borderId="19" xfId="642" applyNumberFormat="1" applyFont="1" applyFill="1" applyBorder="1" applyAlignment="1">
      <alignment horizontal="right" vertical="center"/>
    </xf>
    <xf numFmtId="171" fontId="55" fillId="0" borderId="26" xfId="642" applyNumberFormat="1" applyFont="1" applyFill="1" applyBorder="1" applyAlignment="1">
      <alignment horizontal="left" vertical="top"/>
    </xf>
    <xf numFmtId="171" fontId="57" fillId="0" borderId="26" xfId="642" quotePrefix="1" applyNumberFormat="1" applyFont="1" applyFill="1" applyBorder="1" applyAlignment="1">
      <alignment horizontal="right" wrapText="1"/>
    </xf>
    <xf numFmtId="171" fontId="57" fillId="0" borderId="26" xfId="642" quotePrefix="1" applyNumberFormat="1" applyFont="1" applyFill="1" applyBorder="1" applyAlignment="1">
      <alignment horizontal="right" vertical="top" wrapText="1"/>
    </xf>
    <xf numFmtId="171" fontId="55" fillId="0" borderId="26" xfId="642" quotePrefix="1" applyNumberFormat="1" applyFont="1" applyFill="1" applyBorder="1" applyAlignment="1">
      <alignment horizontal="right" wrapText="1"/>
    </xf>
    <xf numFmtId="171" fontId="55" fillId="0" borderId="26" xfId="642" quotePrefix="1" applyNumberFormat="1" applyFont="1" applyFill="1" applyBorder="1" applyAlignment="1">
      <alignment horizontal="right" vertical="top" wrapText="1"/>
    </xf>
    <xf numFmtId="37" fontId="55" fillId="0" borderId="0" xfId="360" applyNumberFormat="1" applyFont="1" applyFill="1" applyAlignment="1">
      <alignment horizontal="left" vertical="center"/>
    </xf>
    <xf numFmtId="37" fontId="55" fillId="0" borderId="19" xfId="360" applyNumberFormat="1" applyFont="1" applyFill="1" applyBorder="1" applyAlignment="1">
      <alignment horizontal="left" vertical="center"/>
    </xf>
    <xf numFmtId="0" fontId="91" fillId="0" borderId="0" xfId="0" applyFont="1" applyAlignment="1">
      <alignment wrapText="1"/>
    </xf>
    <xf numFmtId="0" fontId="69" fillId="0" borderId="0" xfId="0" applyFont="1" applyFill="1" applyAlignment="1"/>
    <xf numFmtId="0" fontId="7" fillId="0" borderId="0" xfId="0" applyFont="1" applyFill="1" applyAlignment="1"/>
    <xf numFmtId="180" fontId="6" fillId="0" borderId="13" xfId="361" applyNumberFormat="1" applyFont="1" applyBorder="1" applyAlignment="1">
      <alignment horizontal="left"/>
    </xf>
    <xf numFmtId="167" fontId="6" fillId="0" borderId="13" xfId="361" applyNumberFormat="1" applyFont="1" applyBorder="1" applyAlignment="1"/>
  </cellXfs>
  <cellStyles count="643">
    <cellStyle name="_Exec Summary FINAL" xfId="2" xr:uid="{00000000-0005-0000-0000-000000000000}"/>
    <cellStyle name="_Exec Summary FINAL 2" xfId="195" xr:uid="{00000000-0005-0000-0000-000001000000}"/>
    <cellStyle name="_Exec Summary FINAL 3" xfId="334" xr:uid="{00000000-0005-0000-0000-000002000000}"/>
    <cellStyle name="20 % - Accent1" xfId="3" xr:uid="{00000000-0005-0000-0000-000003000000}"/>
    <cellStyle name="20 % - Accent1 2" xfId="333" xr:uid="{00000000-0005-0000-0000-000004000000}"/>
    <cellStyle name="20 % - Accent2" xfId="4" xr:uid="{00000000-0005-0000-0000-000005000000}"/>
    <cellStyle name="20 % - Accent2 2" xfId="332" xr:uid="{00000000-0005-0000-0000-000006000000}"/>
    <cellStyle name="20 % - Accent3" xfId="5" xr:uid="{00000000-0005-0000-0000-000007000000}"/>
    <cellStyle name="20 % - Accent3 2" xfId="210" xr:uid="{00000000-0005-0000-0000-000008000000}"/>
    <cellStyle name="20 % - Accent4" xfId="6" xr:uid="{00000000-0005-0000-0000-000009000000}"/>
    <cellStyle name="20 % - Accent4 2" xfId="211" xr:uid="{00000000-0005-0000-0000-00000A000000}"/>
    <cellStyle name="20 % - Accent5" xfId="7" xr:uid="{00000000-0005-0000-0000-00000B000000}"/>
    <cellStyle name="20 % - Accent5 2" xfId="212" xr:uid="{00000000-0005-0000-0000-00000C000000}"/>
    <cellStyle name="20 % - Accent6" xfId="8" xr:uid="{00000000-0005-0000-0000-00000D000000}"/>
    <cellStyle name="20 % - Accent6 2" xfId="213" xr:uid="{00000000-0005-0000-0000-00000E000000}"/>
    <cellStyle name="20% - Accent1 2" xfId="214" xr:uid="{00000000-0005-0000-0000-00000F000000}"/>
    <cellStyle name="20% - Accent1 3" xfId="9" xr:uid="{00000000-0005-0000-0000-000010000000}"/>
    <cellStyle name="20% - Accent2 2" xfId="215" xr:uid="{00000000-0005-0000-0000-000011000000}"/>
    <cellStyle name="20% - Accent2 3" xfId="10" xr:uid="{00000000-0005-0000-0000-000012000000}"/>
    <cellStyle name="20% - Accent3 2" xfId="216" xr:uid="{00000000-0005-0000-0000-000013000000}"/>
    <cellStyle name="20% - Accent3 3" xfId="11" xr:uid="{00000000-0005-0000-0000-000014000000}"/>
    <cellStyle name="20% - Accent4 2" xfId="217" xr:uid="{00000000-0005-0000-0000-000015000000}"/>
    <cellStyle name="20% - Accent4 3" xfId="12" xr:uid="{00000000-0005-0000-0000-000016000000}"/>
    <cellStyle name="20% - Accent5 2" xfId="218" xr:uid="{00000000-0005-0000-0000-000017000000}"/>
    <cellStyle name="20% - Accent5 3" xfId="13" xr:uid="{00000000-0005-0000-0000-000018000000}"/>
    <cellStyle name="20% - Accent6 2" xfId="219" xr:uid="{00000000-0005-0000-0000-000019000000}"/>
    <cellStyle name="20% - Accent6 3" xfId="14" xr:uid="{00000000-0005-0000-0000-00001A000000}"/>
    <cellStyle name="40 % - Accent1" xfId="15" xr:uid="{00000000-0005-0000-0000-00001B000000}"/>
    <cellStyle name="40 % - Accent1 2" xfId="220" xr:uid="{00000000-0005-0000-0000-00001C000000}"/>
    <cellStyle name="40 % - Accent2" xfId="16" xr:uid="{00000000-0005-0000-0000-00001D000000}"/>
    <cellStyle name="40 % - Accent2 2" xfId="221" xr:uid="{00000000-0005-0000-0000-00001E000000}"/>
    <cellStyle name="40 % - Accent3" xfId="17" xr:uid="{00000000-0005-0000-0000-00001F000000}"/>
    <cellStyle name="40 % - Accent3 2" xfId="222" xr:uid="{00000000-0005-0000-0000-000020000000}"/>
    <cellStyle name="40 % - Accent4" xfId="18" xr:uid="{00000000-0005-0000-0000-000021000000}"/>
    <cellStyle name="40 % - Accent4 2" xfId="223" xr:uid="{00000000-0005-0000-0000-000022000000}"/>
    <cellStyle name="40 % - Accent5" xfId="19" xr:uid="{00000000-0005-0000-0000-000023000000}"/>
    <cellStyle name="40 % - Accent5 2" xfId="224" xr:uid="{00000000-0005-0000-0000-000024000000}"/>
    <cellStyle name="40 % - Accent6" xfId="20" xr:uid="{00000000-0005-0000-0000-000025000000}"/>
    <cellStyle name="40 % - Accent6 2" xfId="225" xr:uid="{00000000-0005-0000-0000-000026000000}"/>
    <cellStyle name="40% - Accent1 2" xfId="226" xr:uid="{00000000-0005-0000-0000-000027000000}"/>
    <cellStyle name="40% - Accent1 3" xfId="21" xr:uid="{00000000-0005-0000-0000-000028000000}"/>
    <cellStyle name="40% - Accent2 2" xfId="227" xr:uid="{00000000-0005-0000-0000-000029000000}"/>
    <cellStyle name="40% - Accent2 3" xfId="22" xr:uid="{00000000-0005-0000-0000-00002A000000}"/>
    <cellStyle name="40% - Accent3 2" xfId="228" xr:uid="{00000000-0005-0000-0000-00002B000000}"/>
    <cellStyle name="40% - Accent3 3" xfId="23" xr:uid="{00000000-0005-0000-0000-00002C000000}"/>
    <cellStyle name="40% - Accent4 2" xfId="229" xr:uid="{00000000-0005-0000-0000-00002D000000}"/>
    <cellStyle name="40% - Accent4 3" xfId="24" xr:uid="{00000000-0005-0000-0000-00002E000000}"/>
    <cellStyle name="40% - Accent5 2" xfId="230" xr:uid="{00000000-0005-0000-0000-00002F000000}"/>
    <cellStyle name="40% - Accent5 3" xfId="25" xr:uid="{00000000-0005-0000-0000-000030000000}"/>
    <cellStyle name="40% - Accent6 2" xfId="231" xr:uid="{00000000-0005-0000-0000-000031000000}"/>
    <cellStyle name="40% - Accent6 3" xfId="26" xr:uid="{00000000-0005-0000-0000-000032000000}"/>
    <cellStyle name="60 % - Accent1" xfId="27" xr:uid="{00000000-0005-0000-0000-000033000000}"/>
    <cellStyle name="60 % - Accent1 2" xfId="232" xr:uid="{00000000-0005-0000-0000-000034000000}"/>
    <cellStyle name="60 % - Accent2" xfId="28" xr:uid="{00000000-0005-0000-0000-000035000000}"/>
    <cellStyle name="60 % - Accent2 2" xfId="233" xr:uid="{00000000-0005-0000-0000-000036000000}"/>
    <cellStyle name="60 % - Accent3" xfId="29" xr:uid="{00000000-0005-0000-0000-000037000000}"/>
    <cellStyle name="60 % - Accent3 2" xfId="234" xr:uid="{00000000-0005-0000-0000-000038000000}"/>
    <cellStyle name="60 % - Accent4" xfId="30" xr:uid="{00000000-0005-0000-0000-000039000000}"/>
    <cellStyle name="60 % - Accent4 2" xfId="235" xr:uid="{00000000-0005-0000-0000-00003A000000}"/>
    <cellStyle name="60 % - Accent5" xfId="31" xr:uid="{00000000-0005-0000-0000-00003B000000}"/>
    <cellStyle name="60 % - Accent5 2" xfId="236" xr:uid="{00000000-0005-0000-0000-00003C000000}"/>
    <cellStyle name="60 % - Accent6" xfId="32" xr:uid="{00000000-0005-0000-0000-00003D000000}"/>
    <cellStyle name="60 % - Accent6 2" xfId="237" xr:uid="{00000000-0005-0000-0000-00003E000000}"/>
    <cellStyle name="60% - Accent1 2" xfId="238" xr:uid="{00000000-0005-0000-0000-00003F000000}"/>
    <cellStyle name="60% - Accent1 3" xfId="33" xr:uid="{00000000-0005-0000-0000-000040000000}"/>
    <cellStyle name="60% - Accent2 2" xfId="239" xr:uid="{00000000-0005-0000-0000-000041000000}"/>
    <cellStyle name="60% - Accent2 3" xfId="34" xr:uid="{00000000-0005-0000-0000-000042000000}"/>
    <cellStyle name="60% - Accent3 2" xfId="240" xr:uid="{00000000-0005-0000-0000-000043000000}"/>
    <cellStyle name="60% - Accent3 3" xfId="35" xr:uid="{00000000-0005-0000-0000-000044000000}"/>
    <cellStyle name="60% - Accent4 2" xfId="241" xr:uid="{00000000-0005-0000-0000-000045000000}"/>
    <cellStyle name="60% - Accent4 3" xfId="36" xr:uid="{00000000-0005-0000-0000-000046000000}"/>
    <cellStyle name="60% - Accent5 2" xfId="242" xr:uid="{00000000-0005-0000-0000-000047000000}"/>
    <cellStyle name="60% - Accent5 3" xfId="37" xr:uid="{00000000-0005-0000-0000-000048000000}"/>
    <cellStyle name="60% - Accent6 2" xfId="243" xr:uid="{00000000-0005-0000-0000-000049000000}"/>
    <cellStyle name="60% - Accent6 3" xfId="38" xr:uid="{00000000-0005-0000-0000-00004A000000}"/>
    <cellStyle name="Accent1 2" xfId="244" xr:uid="{00000000-0005-0000-0000-00004B000000}"/>
    <cellStyle name="Accent1 3" xfId="39" xr:uid="{00000000-0005-0000-0000-00004C000000}"/>
    <cellStyle name="Accent2 2" xfId="245" xr:uid="{00000000-0005-0000-0000-00004D000000}"/>
    <cellStyle name="Accent2 3" xfId="40" xr:uid="{00000000-0005-0000-0000-00004E000000}"/>
    <cellStyle name="Accent3 2" xfId="246" xr:uid="{00000000-0005-0000-0000-00004F000000}"/>
    <cellStyle name="Accent3 3" xfId="41" xr:uid="{00000000-0005-0000-0000-000050000000}"/>
    <cellStyle name="Accent4 2" xfId="247" xr:uid="{00000000-0005-0000-0000-000051000000}"/>
    <cellStyle name="Accent4 3" xfId="42" xr:uid="{00000000-0005-0000-0000-000052000000}"/>
    <cellStyle name="Accent5 2" xfId="248" xr:uid="{00000000-0005-0000-0000-000053000000}"/>
    <cellStyle name="Accent5 3" xfId="43" xr:uid="{00000000-0005-0000-0000-000054000000}"/>
    <cellStyle name="Accent6 2" xfId="249" xr:uid="{00000000-0005-0000-0000-000055000000}"/>
    <cellStyle name="Accent6 3" xfId="44" xr:uid="{00000000-0005-0000-0000-000056000000}"/>
    <cellStyle name="Avertissement" xfId="45" xr:uid="{00000000-0005-0000-0000-000057000000}"/>
    <cellStyle name="Avertissement 2" xfId="250" xr:uid="{00000000-0005-0000-0000-000058000000}"/>
    <cellStyle name="Bad 2" xfId="251" xr:uid="{00000000-0005-0000-0000-000059000000}"/>
    <cellStyle name="Bad 3" xfId="46" xr:uid="{00000000-0005-0000-0000-00005A000000}"/>
    <cellStyle name="BASE" xfId="47" xr:uid="{00000000-0005-0000-0000-00005B000000}"/>
    <cellStyle name="Besuchter Hyperlink" xfId="48" xr:uid="{00000000-0005-0000-0000-00005C000000}"/>
    <cellStyle name="Besuchter Hyperlink 2" xfId="252" xr:uid="{00000000-0005-0000-0000-00005D000000}"/>
    <cellStyle name="Besuchtɥr Hyperlink" xfId="49" xr:uid="{00000000-0005-0000-0000-00005E000000}"/>
    <cellStyle name="Besuchtɥr Hyperlink 2" xfId="253" xr:uid="{00000000-0005-0000-0000-00005F000000}"/>
    <cellStyle name="Calcul" xfId="50" xr:uid="{00000000-0005-0000-0000-000060000000}"/>
    <cellStyle name="Calcul 2" xfId="254" xr:uid="{00000000-0005-0000-0000-000061000000}"/>
    <cellStyle name="Calculation 2" xfId="255" xr:uid="{00000000-0005-0000-0000-000062000000}"/>
    <cellStyle name="Calculation 3" xfId="51" xr:uid="{00000000-0005-0000-0000-000063000000}"/>
    <cellStyle name="čárky [0]_06-ORDER-Hradec" xfId="52" xr:uid="{00000000-0005-0000-0000-000064000000}"/>
    <cellStyle name="čárky_06-ORDER-Hradec" xfId="53" xr:uid="{00000000-0005-0000-0000-000065000000}"/>
    <cellStyle name="Cellule liée" xfId="54" xr:uid="{00000000-0005-0000-0000-000066000000}"/>
    <cellStyle name="Cellule liée 2" xfId="256" xr:uid="{00000000-0005-0000-0000-000067000000}"/>
    <cellStyle name="Check Cell 2" xfId="257" xr:uid="{00000000-0005-0000-0000-000068000000}"/>
    <cellStyle name="Check Cell 3" xfId="55" xr:uid="{00000000-0005-0000-0000-000069000000}"/>
    <cellStyle name="Comma" xfId="641" builtinId="3"/>
    <cellStyle name="Comma  - Style1" xfId="56" xr:uid="{00000000-0005-0000-0000-00006A000000}"/>
    <cellStyle name="Comma  - Style2" xfId="57" xr:uid="{00000000-0005-0000-0000-00006B000000}"/>
    <cellStyle name="Comma  - Style3" xfId="58" xr:uid="{00000000-0005-0000-0000-00006C000000}"/>
    <cellStyle name="Comma  - Style4" xfId="59" xr:uid="{00000000-0005-0000-0000-00006D000000}"/>
    <cellStyle name="Comma  - Style5" xfId="60" xr:uid="{00000000-0005-0000-0000-00006E000000}"/>
    <cellStyle name="Comma  - Style6" xfId="61" xr:uid="{00000000-0005-0000-0000-00006F000000}"/>
    <cellStyle name="Comma  - Style7" xfId="62" xr:uid="{00000000-0005-0000-0000-000070000000}"/>
    <cellStyle name="Comma  - Style8" xfId="63" xr:uid="{00000000-0005-0000-0000-000071000000}"/>
    <cellStyle name="Comma 10" xfId="486" xr:uid="{00000000-0005-0000-0000-000072000000}"/>
    <cellStyle name="Comma 11" xfId="450" xr:uid="{00000000-0005-0000-0000-000073000000}"/>
    <cellStyle name="Comma 12" xfId="480" xr:uid="{00000000-0005-0000-0000-000074000000}"/>
    <cellStyle name="Comma 13" xfId="444" xr:uid="{00000000-0005-0000-0000-000075000000}"/>
    <cellStyle name="Comma 14" xfId="481" xr:uid="{00000000-0005-0000-0000-000076000000}"/>
    <cellStyle name="Comma 15" xfId="443" xr:uid="{00000000-0005-0000-0000-000077000000}"/>
    <cellStyle name="Comma 16" xfId="482" xr:uid="{00000000-0005-0000-0000-000078000000}"/>
    <cellStyle name="Comma 17" xfId="441" xr:uid="{00000000-0005-0000-0000-000079000000}"/>
    <cellStyle name="Comma 18" xfId="479" xr:uid="{00000000-0005-0000-0000-00007A000000}"/>
    <cellStyle name="Comma 19" xfId="440" xr:uid="{00000000-0005-0000-0000-00007B000000}"/>
    <cellStyle name="Comma 2" xfId="476" xr:uid="{00000000-0005-0000-0000-00007C000000}"/>
    <cellStyle name="Comma 20" xfId="477" xr:uid="{00000000-0005-0000-0000-00007D000000}"/>
    <cellStyle name="Comma 21" xfId="439" xr:uid="{00000000-0005-0000-0000-00007E000000}"/>
    <cellStyle name="Comma 22" xfId="478" xr:uid="{00000000-0005-0000-0000-00007F000000}"/>
    <cellStyle name="Comma 23" xfId="412" xr:uid="{00000000-0005-0000-0000-000080000000}"/>
    <cellStyle name="Comma 24" xfId="475" xr:uid="{00000000-0005-0000-0000-000081000000}"/>
    <cellStyle name="Comma 25" xfId="413" xr:uid="{00000000-0005-0000-0000-000082000000}"/>
    <cellStyle name="Comma 26" xfId="470" xr:uid="{00000000-0005-0000-0000-000083000000}"/>
    <cellStyle name="Comma 27" xfId="512" xr:uid="{00000000-0005-0000-0000-000084000000}"/>
    <cellStyle name="Comma 28" xfId="471" xr:uid="{00000000-0005-0000-0000-000085000000}"/>
    <cellStyle name="Comma 29" xfId="514" xr:uid="{00000000-0005-0000-0000-000086000000}"/>
    <cellStyle name="Comma 3" xfId="449" xr:uid="{00000000-0005-0000-0000-000087000000}"/>
    <cellStyle name="Comma 30" xfId="472" xr:uid="{00000000-0005-0000-0000-000088000000}"/>
    <cellStyle name="Comma 31" xfId="515" xr:uid="{00000000-0005-0000-0000-000089000000}"/>
    <cellStyle name="Comma 32" xfId="473" xr:uid="{00000000-0005-0000-0000-00008A000000}"/>
    <cellStyle name="Comma 33" xfId="516" xr:uid="{00000000-0005-0000-0000-00008B000000}"/>
    <cellStyle name="Comma 34" xfId="474" xr:uid="{00000000-0005-0000-0000-00008C000000}"/>
    <cellStyle name="Comma 35" xfId="517" xr:uid="{00000000-0005-0000-0000-00008D000000}"/>
    <cellStyle name="Comma 36" xfId="452" xr:uid="{00000000-0005-0000-0000-00008E000000}"/>
    <cellStyle name="Comma 37" xfId="544" xr:uid="{00000000-0005-0000-0000-00008F000000}"/>
    <cellStyle name="Comma 38" xfId="453" xr:uid="{00000000-0005-0000-0000-000090000000}"/>
    <cellStyle name="Comma 39" xfId="545" xr:uid="{00000000-0005-0000-0000-000091000000}"/>
    <cellStyle name="Comma 4" xfId="484" xr:uid="{00000000-0005-0000-0000-000092000000}"/>
    <cellStyle name="Comma 40" xfId="454" xr:uid="{00000000-0005-0000-0000-000093000000}"/>
    <cellStyle name="Comma 41" xfId="546" xr:uid="{00000000-0005-0000-0000-000094000000}"/>
    <cellStyle name="Comma 42" xfId="455" xr:uid="{00000000-0005-0000-0000-000095000000}"/>
    <cellStyle name="Comma 43" xfId="547" xr:uid="{00000000-0005-0000-0000-000096000000}"/>
    <cellStyle name="Comma 44" xfId="456" xr:uid="{00000000-0005-0000-0000-000097000000}"/>
    <cellStyle name="Comma 45" xfId="548" xr:uid="{00000000-0005-0000-0000-000098000000}"/>
    <cellStyle name="Comma 46" xfId="457" xr:uid="{00000000-0005-0000-0000-000099000000}"/>
    <cellStyle name="Comma 47" xfId="549" xr:uid="{00000000-0005-0000-0000-00009A000000}"/>
    <cellStyle name="Comma 48" xfId="458" xr:uid="{00000000-0005-0000-0000-00009B000000}"/>
    <cellStyle name="Comma 49" xfId="541" xr:uid="{00000000-0005-0000-0000-00009C000000}"/>
    <cellStyle name="Comma 5" xfId="448" xr:uid="{00000000-0005-0000-0000-00009D000000}"/>
    <cellStyle name="Comma 50" xfId="461" xr:uid="{00000000-0005-0000-0000-00009E000000}"/>
    <cellStyle name="Comma 51" xfId="542" xr:uid="{00000000-0005-0000-0000-00009F000000}"/>
    <cellStyle name="Comma 52" xfId="462" xr:uid="{00000000-0005-0000-0000-0000A0000000}"/>
    <cellStyle name="Comma 53" xfId="540" xr:uid="{00000000-0005-0000-0000-0000A1000000}"/>
    <cellStyle name="Comma 54" xfId="463" xr:uid="{00000000-0005-0000-0000-0000A2000000}"/>
    <cellStyle name="Comma 55" xfId="543" xr:uid="{00000000-0005-0000-0000-0000A3000000}"/>
    <cellStyle name="Comma 56" xfId="464" xr:uid="{00000000-0005-0000-0000-0000A4000000}"/>
    <cellStyle name="Comma 57" xfId="550" xr:uid="{00000000-0005-0000-0000-0000A5000000}"/>
    <cellStyle name="Comma 58" xfId="465" xr:uid="{00000000-0005-0000-0000-0000A6000000}"/>
    <cellStyle name="Comma 59" xfId="551" xr:uid="{00000000-0005-0000-0000-0000A7000000}"/>
    <cellStyle name="Comma 6" xfId="485" xr:uid="{00000000-0005-0000-0000-0000A8000000}"/>
    <cellStyle name="Comma 60" xfId="460" xr:uid="{00000000-0005-0000-0000-0000A9000000}"/>
    <cellStyle name="Comma 61" xfId="553" xr:uid="{00000000-0005-0000-0000-0000AA000000}"/>
    <cellStyle name="Comma 62" xfId="459" xr:uid="{00000000-0005-0000-0000-0000AB000000}"/>
    <cellStyle name="Comma 63" xfId="552" xr:uid="{00000000-0005-0000-0000-0000AC000000}"/>
    <cellStyle name="Comma 64" xfId="466" xr:uid="{00000000-0005-0000-0000-0000AD000000}"/>
    <cellStyle name="Comma 65" xfId="554" xr:uid="{00000000-0005-0000-0000-0000AE000000}"/>
    <cellStyle name="Comma 66" xfId="446" xr:uid="{00000000-0005-0000-0000-0000AF000000}"/>
    <cellStyle name="Comma 67" xfId="639" xr:uid="{47F3962D-E3D1-4F07-9FD9-55D942E4C02C}"/>
    <cellStyle name="Comma 7" xfId="447" xr:uid="{00000000-0005-0000-0000-0000B0000000}"/>
    <cellStyle name="Comma 8" xfId="483" xr:uid="{00000000-0005-0000-0000-0000B1000000}"/>
    <cellStyle name="Comma 9" xfId="451" xr:uid="{00000000-0005-0000-0000-0000B2000000}"/>
    <cellStyle name="Commentaire" xfId="64" xr:uid="{00000000-0005-0000-0000-0000B3000000}"/>
    <cellStyle name="Commentaire 2" xfId="196" xr:uid="{00000000-0005-0000-0000-0000B4000000}"/>
    <cellStyle name="Commentaire 2 2" xfId="397" xr:uid="{00000000-0005-0000-0000-0000B5000000}"/>
    <cellStyle name="Commentaire 3" xfId="258" xr:uid="{00000000-0005-0000-0000-0000B6000000}"/>
    <cellStyle name="Commentaire 3 2" xfId="415" xr:uid="{00000000-0005-0000-0000-0000B7000000}"/>
    <cellStyle name="Commentaire 4" xfId="372" xr:uid="{00000000-0005-0000-0000-0000B8000000}"/>
    <cellStyle name="Con. Firm" xfId="65" xr:uid="{00000000-0005-0000-0000-0000B9000000}"/>
    <cellStyle name="Con. Firm 2" xfId="66" xr:uid="{00000000-0005-0000-0000-0000BA000000}"/>
    <cellStyle name="Con. Firm 2 2" xfId="260" xr:uid="{00000000-0005-0000-0000-0000BB000000}"/>
    <cellStyle name="Con. Firm 3" xfId="67" xr:uid="{00000000-0005-0000-0000-0000BC000000}"/>
    <cellStyle name="Con. Firm 3 2" xfId="261" xr:uid="{00000000-0005-0000-0000-0000BD000000}"/>
    <cellStyle name="Con. Firm 4" xfId="259" xr:uid="{00000000-0005-0000-0000-0000BE000000}"/>
    <cellStyle name="Con. Firm 5" xfId="469" xr:uid="{00000000-0005-0000-0000-0000BF000000}"/>
    <cellStyle name="Con. Firm_#49 103-RA-0312-BA 0000M1001" xfId="68" xr:uid="{00000000-0005-0000-0000-0000C0000000}"/>
    <cellStyle name="Currefcy" xfId="69" xr:uid="{00000000-0005-0000-0000-0000C1000000}"/>
    <cellStyle name="Currefcy 2" xfId="364" xr:uid="{00000000-0005-0000-0000-0000C2000000}"/>
    <cellStyle name="Currency" xfId="642" builtinId="4"/>
    <cellStyle name="Currency 2" xfId="640" xr:uid="{A69433C9-CE97-430E-A8DC-71DC34166F40}"/>
    <cellStyle name="Dezimal [0]_ANLAG_SP" xfId="70" xr:uid="{00000000-0005-0000-0000-0000C3000000}"/>
    <cellStyle name="Dezimal_35" xfId="71" xr:uid="{00000000-0005-0000-0000-0000C4000000}"/>
    <cellStyle name="E&amp;Y House" xfId="72" xr:uid="{00000000-0005-0000-0000-0000C5000000}"/>
    <cellStyle name="E&amp;Y House 2" xfId="262" xr:uid="{00000000-0005-0000-0000-0000C6000000}"/>
    <cellStyle name="Entrée" xfId="73" xr:uid="{00000000-0005-0000-0000-0000C7000000}"/>
    <cellStyle name="Entrée 2" xfId="263" xr:uid="{00000000-0005-0000-0000-0000C8000000}"/>
    <cellStyle name="Euro" xfId="74" xr:uid="{00000000-0005-0000-0000-0000C9000000}"/>
    <cellStyle name="Euro 2" xfId="365" xr:uid="{00000000-0005-0000-0000-0000CA000000}"/>
    <cellStyle name="Explanatory Text 2" xfId="264" xr:uid="{00000000-0005-0000-0000-0000CB000000}"/>
    <cellStyle name="Explanatory Text 3" xfId="75" xr:uid="{00000000-0005-0000-0000-0000CC000000}"/>
    <cellStyle name="EY House" xfId="76" xr:uid="{00000000-0005-0000-0000-0000CD000000}"/>
    <cellStyle name="EY House 2" xfId="265" xr:uid="{00000000-0005-0000-0000-0000CE000000}"/>
    <cellStyle name="Good 2" xfId="266" xr:uid="{00000000-0005-0000-0000-0000CF000000}"/>
    <cellStyle name="Good 3" xfId="77" xr:uid="{00000000-0005-0000-0000-0000D0000000}"/>
    <cellStyle name="Header1" xfId="78" xr:uid="{00000000-0005-0000-0000-0000D1000000}"/>
    <cellStyle name="Header1 2" xfId="267" xr:uid="{00000000-0005-0000-0000-0000D2000000}"/>
    <cellStyle name="Header2" xfId="79" xr:uid="{00000000-0005-0000-0000-0000D3000000}"/>
    <cellStyle name="Header2 2" xfId="268" xr:uid="{00000000-0005-0000-0000-0000D4000000}"/>
    <cellStyle name="Heading 1 2" xfId="269" xr:uid="{00000000-0005-0000-0000-0000D5000000}"/>
    <cellStyle name="Heading 1 3" xfId="80" xr:uid="{00000000-0005-0000-0000-0000D6000000}"/>
    <cellStyle name="Heading 2 2" xfId="270" xr:uid="{00000000-0005-0000-0000-0000D7000000}"/>
    <cellStyle name="Heading 2 3" xfId="81" xr:uid="{00000000-0005-0000-0000-0000D8000000}"/>
    <cellStyle name="Heading 3 2" xfId="271" xr:uid="{00000000-0005-0000-0000-0000D9000000}"/>
    <cellStyle name="Heading 3 3" xfId="82" xr:uid="{00000000-0005-0000-0000-0000DA000000}"/>
    <cellStyle name="Heading 4 2" xfId="272" xr:uid="{00000000-0005-0000-0000-0000DB000000}"/>
    <cellStyle name="Heading 4 3" xfId="83" xr:uid="{00000000-0005-0000-0000-0000DC000000}"/>
    <cellStyle name="Hyperlink 2" xfId="359" xr:uid="{00000000-0005-0000-0000-0000DD000000}"/>
    <cellStyle name="Input 2" xfId="273" xr:uid="{00000000-0005-0000-0000-0000DE000000}"/>
    <cellStyle name="Input 3" xfId="84" xr:uid="{00000000-0005-0000-0000-0000DF000000}"/>
    <cellStyle name="Insatisfaisant" xfId="85" xr:uid="{00000000-0005-0000-0000-0000E0000000}"/>
    <cellStyle name="Insatisfaisant 2" xfId="274" xr:uid="{00000000-0005-0000-0000-0000E1000000}"/>
    <cellStyle name="Insatisfaisant 3" xfId="366" xr:uid="{00000000-0005-0000-0000-0000E2000000}"/>
    <cellStyle name="Komma [0]_CM_DATA_TRAXIS" xfId="86" xr:uid="{00000000-0005-0000-0000-0000E3000000}"/>
    <cellStyle name="Komma_CM_DATA_TRAXIS" xfId="87" xr:uid="{00000000-0005-0000-0000-0000E4000000}"/>
    <cellStyle name="Linked Cell 2" xfId="275" xr:uid="{00000000-0005-0000-0000-0000E5000000}"/>
    <cellStyle name="Linked Cell 3" xfId="88" xr:uid="{00000000-0005-0000-0000-0000E6000000}"/>
    <cellStyle name="měny_06-ORDER-Hradec" xfId="89" xr:uid="{00000000-0005-0000-0000-0000E7000000}"/>
    <cellStyle name="Milliers 10" xfId="625" xr:uid="{00000000-0005-0000-0000-0000E8000000}"/>
    <cellStyle name="Milliers 11" xfId="621" xr:uid="{00000000-0005-0000-0000-0000E9000000}"/>
    <cellStyle name="Milliers 12" xfId="619" xr:uid="{00000000-0005-0000-0000-0000EA000000}"/>
    <cellStyle name="Milliers 13" xfId="622" xr:uid="{00000000-0005-0000-0000-0000EB000000}"/>
    <cellStyle name="Milliers 14" xfId="613" xr:uid="{00000000-0005-0000-0000-0000EC000000}"/>
    <cellStyle name="Milliers 2" xfId="607" xr:uid="{00000000-0005-0000-0000-0000ED000000}"/>
    <cellStyle name="Milliers 3" xfId="614" xr:uid="{00000000-0005-0000-0000-0000EE000000}"/>
    <cellStyle name="Milliers 4" xfId="610" xr:uid="{00000000-0005-0000-0000-0000EF000000}"/>
    <cellStyle name="Milliers 5" xfId="620" xr:uid="{00000000-0005-0000-0000-0000F0000000}"/>
    <cellStyle name="Milliers 6" xfId="611" xr:uid="{00000000-0005-0000-0000-0000F1000000}"/>
    <cellStyle name="Milliers 7" xfId="626" xr:uid="{00000000-0005-0000-0000-0000F2000000}"/>
    <cellStyle name="Milliers 8" xfId="624" xr:uid="{00000000-0005-0000-0000-0000F3000000}"/>
    <cellStyle name="Milliers 9" xfId="627" xr:uid="{00000000-0005-0000-0000-0000F4000000}"/>
    <cellStyle name="monthly" xfId="90" xr:uid="{00000000-0005-0000-0000-0000F5000000}"/>
    <cellStyle name="monthly 2" xfId="367" xr:uid="{00000000-0005-0000-0000-0000F6000000}"/>
    <cellStyle name="Neutral 2" xfId="276" xr:uid="{00000000-0005-0000-0000-0000F7000000}"/>
    <cellStyle name="Neutral 3" xfId="91" xr:uid="{00000000-0005-0000-0000-0000F8000000}"/>
    <cellStyle name="Neutre" xfId="92" xr:uid="{00000000-0005-0000-0000-0000F9000000}"/>
    <cellStyle name="Neutre 2" xfId="277" xr:uid="{00000000-0005-0000-0000-0000FA000000}"/>
    <cellStyle name="Neutre 3" xfId="368" xr:uid="{00000000-0005-0000-0000-0000FB000000}"/>
    <cellStyle name="Normal" xfId="0" builtinId="0"/>
    <cellStyle name="Normal - Style1" xfId="93" xr:uid="{00000000-0005-0000-0000-0000FD000000}"/>
    <cellStyle name="Normal 10" xfId="208" xr:uid="{00000000-0005-0000-0000-0000FE000000}"/>
    <cellStyle name="Normal 10 2" xfId="409" xr:uid="{00000000-0005-0000-0000-0000FF000000}"/>
    <cellStyle name="Normal 100" xfId="467" xr:uid="{00000000-0005-0000-0000-000000010000}"/>
    <cellStyle name="Normal 101" xfId="584" xr:uid="{00000000-0005-0000-0000-000001010000}"/>
    <cellStyle name="Normal 102" xfId="591" xr:uid="{00000000-0005-0000-0000-000002010000}"/>
    <cellStyle name="Normal 103" xfId="589" xr:uid="{00000000-0005-0000-0000-000003010000}"/>
    <cellStyle name="Normal 104" xfId="587" xr:uid="{00000000-0005-0000-0000-000004010000}"/>
    <cellStyle name="Normal 105" xfId="586" xr:uid="{00000000-0005-0000-0000-000005010000}"/>
    <cellStyle name="Normal 106" xfId="585" xr:uid="{00000000-0005-0000-0000-000006010000}"/>
    <cellStyle name="Normal 107" xfId="588" xr:uid="{00000000-0005-0000-0000-000007010000}"/>
    <cellStyle name="Normal 108" xfId="612" xr:uid="{00000000-0005-0000-0000-000008010000}"/>
    <cellStyle name="Normal 109" xfId="606" xr:uid="{00000000-0005-0000-0000-000009010000}"/>
    <cellStyle name="Normal 11" xfId="203" xr:uid="{00000000-0005-0000-0000-00000A010000}"/>
    <cellStyle name="Normal 11 2" xfId="404" xr:uid="{00000000-0005-0000-0000-00000B010000}"/>
    <cellStyle name="Normal 110" xfId="616" xr:uid="{00000000-0005-0000-0000-00000C010000}"/>
    <cellStyle name="Normal 111" xfId="623" xr:uid="{00000000-0005-0000-0000-00000D010000}"/>
    <cellStyle name="Normal 112" xfId="608" xr:uid="{00000000-0005-0000-0000-00000E010000}"/>
    <cellStyle name="Normal 113" xfId="615" xr:uid="{00000000-0005-0000-0000-00000F010000}"/>
    <cellStyle name="Normal 114" xfId="628" xr:uid="{00000000-0005-0000-0000-000010010000}"/>
    <cellStyle name="Normal 115" xfId="609" xr:uid="{00000000-0005-0000-0000-000011010000}"/>
    <cellStyle name="Normal 116" xfId="629" xr:uid="{00000000-0005-0000-0000-000012010000}"/>
    <cellStyle name="Normal 117" xfId="630" xr:uid="{00000000-0005-0000-0000-000013010000}"/>
    <cellStyle name="Normal 118" xfId="631" xr:uid="{00000000-0005-0000-0000-000014010000}"/>
    <cellStyle name="Normal 119" xfId="632" xr:uid="{00000000-0005-0000-0000-000015010000}"/>
    <cellStyle name="Normal 12" xfId="207" xr:uid="{00000000-0005-0000-0000-000016010000}"/>
    <cellStyle name="Normal 12 2" xfId="408" xr:uid="{00000000-0005-0000-0000-000017010000}"/>
    <cellStyle name="Normal 120" xfId="633" xr:uid="{00000000-0005-0000-0000-000018010000}"/>
    <cellStyle name="Normal 121" xfId="634" xr:uid="{00000000-0005-0000-0000-000019010000}"/>
    <cellStyle name="Normal 122" xfId="363" xr:uid="{00000000-0005-0000-0000-00001A010000}"/>
    <cellStyle name="Normal 123" xfId="438" xr:uid="{00000000-0005-0000-0000-00001B010000}"/>
    <cellStyle name="Normal 124" xfId="635" xr:uid="{00000000-0005-0000-0000-00001C010000}"/>
    <cellStyle name="Normal 13" xfId="204" xr:uid="{00000000-0005-0000-0000-00001D010000}"/>
    <cellStyle name="Normal 13 2" xfId="405" xr:uid="{00000000-0005-0000-0000-00001E010000}"/>
    <cellStyle name="Normal 14" xfId="206" xr:uid="{00000000-0005-0000-0000-00001F010000}"/>
    <cellStyle name="Normal 14 2" xfId="407" xr:uid="{00000000-0005-0000-0000-000020010000}"/>
    <cellStyle name="Normal 15" xfId="205" xr:uid="{00000000-0005-0000-0000-000021010000}"/>
    <cellStyle name="Normal 15 2" xfId="406" xr:uid="{00000000-0005-0000-0000-000022010000}"/>
    <cellStyle name="Normal 16" xfId="209" xr:uid="{00000000-0005-0000-0000-000023010000}"/>
    <cellStyle name="Normal 16 2" xfId="410" xr:uid="{00000000-0005-0000-0000-000024010000}"/>
    <cellStyle name="Normal 17" xfId="331" xr:uid="{00000000-0005-0000-0000-000025010000}"/>
    <cellStyle name="Normal 17 2" xfId="436" xr:uid="{00000000-0005-0000-0000-000026010000}"/>
    <cellStyle name="Normal 18" xfId="335" xr:uid="{00000000-0005-0000-0000-000027010000}"/>
    <cellStyle name="Normal 18 2" xfId="437" xr:uid="{00000000-0005-0000-0000-000028010000}"/>
    <cellStyle name="Normal 19" xfId="330" xr:uid="{00000000-0005-0000-0000-000029010000}"/>
    <cellStyle name="Normal 19 2" xfId="435" xr:uid="{00000000-0005-0000-0000-00002A010000}"/>
    <cellStyle name="Normal 2" xfId="94" xr:uid="{00000000-0005-0000-0000-00002B010000}"/>
    <cellStyle name="Normal 2 2" xfId="278" xr:uid="{00000000-0005-0000-0000-00002C010000}"/>
    <cellStyle name="Normal 2 3" xfId="353" xr:uid="{00000000-0005-0000-0000-00002D010000}"/>
    <cellStyle name="Normal 2 3 2" xfId="604" xr:uid="{00000000-0005-0000-0000-00002E010000}"/>
    <cellStyle name="Normal 20" xfId="338" xr:uid="{00000000-0005-0000-0000-00002F010000}"/>
    <cellStyle name="Normal 20 2" xfId="488" xr:uid="{00000000-0005-0000-0000-000030010000}"/>
    <cellStyle name="Normal 21" xfId="339" xr:uid="{00000000-0005-0000-0000-000031010000}"/>
    <cellStyle name="Normal 21 2" xfId="489" xr:uid="{00000000-0005-0000-0000-000032010000}"/>
    <cellStyle name="Normal 22" xfId="340" xr:uid="{00000000-0005-0000-0000-000033010000}"/>
    <cellStyle name="Normal 22 2" xfId="490" xr:uid="{00000000-0005-0000-0000-000034010000}"/>
    <cellStyle name="Normal 23" xfId="341" xr:uid="{00000000-0005-0000-0000-000035010000}"/>
    <cellStyle name="Normal 23 2" xfId="491" xr:uid="{00000000-0005-0000-0000-000036010000}"/>
    <cellStyle name="Normal 24" xfId="337" xr:uid="{00000000-0005-0000-0000-000037010000}"/>
    <cellStyle name="Normal 24 2" xfId="592" xr:uid="{00000000-0005-0000-0000-000038010000}"/>
    <cellStyle name="Normal 24 3" xfId="487" xr:uid="{00000000-0005-0000-0000-000039010000}"/>
    <cellStyle name="Normal 25" xfId="342" xr:uid="{00000000-0005-0000-0000-00003A010000}"/>
    <cellStyle name="Normal 25 2" xfId="593" xr:uid="{00000000-0005-0000-0000-00003B010000}"/>
    <cellStyle name="Normal 25 3" xfId="492" xr:uid="{00000000-0005-0000-0000-00003C010000}"/>
    <cellStyle name="Normal 26" xfId="343" xr:uid="{00000000-0005-0000-0000-00003D010000}"/>
    <cellStyle name="Normal 26 2" xfId="594" xr:uid="{00000000-0005-0000-0000-00003E010000}"/>
    <cellStyle name="Normal 26 3" xfId="493" xr:uid="{00000000-0005-0000-0000-00003F010000}"/>
    <cellStyle name="Normal 27" xfId="344" xr:uid="{00000000-0005-0000-0000-000040010000}"/>
    <cellStyle name="Normal 27 2" xfId="595" xr:uid="{00000000-0005-0000-0000-000041010000}"/>
    <cellStyle name="Normal 27 3" xfId="494" xr:uid="{00000000-0005-0000-0000-000042010000}"/>
    <cellStyle name="Normal 28" xfId="345" xr:uid="{00000000-0005-0000-0000-000043010000}"/>
    <cellStyle name="Normal 28 2" xfId="596" xr:uid="{00000000-0005-0000-0000-000044010000}"/>
    <cellStyle name="Normal 28 3" xfId="495" xr:uid="{00000000-0005-0000-0000-000045010000}"/>
    <cellStyle name="Normal 29" xfId="346" xr:uid="{00000000-0005-0000-0000-000046010000}"/>
    <cellStyle name="Normal 29 2" xfId="597" xr:uid="{00000000-0005-0000-0000-000047010000}"/>
    <cellStyle name="Normal 29 3" xfId="496" xr:uid="{00000000-0005-0000-0000-000048010000}"/>
    <cellStyle name="Normal 3" xfId="95" xr:uid="{00000000-0005-0000-0000-000049010000}"/>
    <cellStyle name="Normal 3 2" xfId="197" xr:uid="{00000000-0005-0000-0000-00004A010000}"/>
    <cellStyle name="Normal 3 2 2" xfId="398" xr:uid="{00000000-0005-0000-0000-00004B010000}"/>
    <cellStyle name="Normal 3 3" xfId="279" xr:uid="{00000000-0005-0000-0000-00004C010000}"/>
    <cellStyle name="Normal 3 3 2" xfId="416" xr:uid="{00000000-0005-0000-0000-00004D010000}"/>
    <cellStyle name="Normal 3 4" xfId="369" xr:uid="{00000000-0005-0000-0000-00004E010000}"/>
    <cellStyle name="Normal 30" xfId="347" xr:uid="{00000000-0005-0000-0000-00004F010000}"/>
    <cellStyle name="Normal 30 2" xfId="598" xr:uid="{00000000-0005-0000-0000-000050010000}"/>
    <cellStyle name="Normal 30 3" xfId="497" xr:uid="{00000000-0005-0000-0000-000051010000}"/>
    <cellStyle name="Normal 31" xfId="348" xr:uid="{00000000-0005-0000-0000-000052010000}"/>
    <cellStyle name="Normal 31 2" xfId="599" xr:uid="{00000000-0005-0000-0000-000053010000}"/>
    <cellStyle name="Normal 31 3" xfId="498" xr:uid="{00000000-0005-0000-0000-000054010000}"/>
    <cellStyle name="Normal 32" xfId="349" xr:uid="{00000000-0005-0000-0000-000055010000}"/>
    <cellStyle name="Normal 32 2" xfId="600" xr:uid="{00000000-0005-0000-0000-000056010000}"/>
    <cellStyle name="Normal 32 3" xfId="499" xr:uid="{00000000-0005-0000-0000-000057010000}"/>
    <cellStyle name="Normal 33" xfId="307" xr:uid="{00000000-0005-0000-0000-000058010000}"/>
    <cellStyle name="Normal 33 2" xfId="590" xr:uid="{00000000-0005-0000-0000-000059010000}"/>
    <cellStyle name="Normal 33 3" xfId="431" xr:uid="{00000000-0005-0000-0000-00005A010000}"/>
    <cellStyle name="Normal 34" xfId="350" xr:uid="{00000000-0005-0000-0000-00005B010000}"/>
    <cellStyle name="Normal 34 2" xfId="601" xr:uid="{00000000-0005-0000-0000-00005C010000}"/>
    <cellStyle name="Normal 34 3" xfId="500" xr:uid="{00000000-0005-0000-0000-00005D010000}"/>
    <cellStyle name="Normal 35" xfId="351" xr:uid="{00000000-0005-0000-0000-00005E010000}"/>
    <cellStyle name="Normal 35 2" xfId="602" xr:uid="{00000000-0005-0000-0000-00005F010000}"/>
    <cellStyle name="Normal 35 3" xfId="501" xr:uid="{00000000-0005-0000-0000-000060010000}"/>
    <cellStyle name="Normal 36" xfId="352" xr:uid="{00000000-0005-0000-0000-000061010000}"/>
    <cellStyle name="Normal 36 2" xfId="362" xr:uid="{00000000-0005-0000-0000-000062010000}"/>
    <cellStyle name="Normal 36 2 2" xfId="617" xr:uid="{00000000-0005-0000-0000-000063010000}"/>
    <cellStyle name="Normal 36 2 3" xfId="603" xr:uid="{00000000-0005-0000-0000-000064010000}"/>
    <cellStyle name="Normal 36 3" xfId="618" xr:uid="{00000000-0005-0000-0000-000065010000}"/>
    <cellStyle name="Normal 36 4" xfId="502" xr:uid="{00000000-0005-0000-0000-000066010000}"/>
    <cellStyle name="Normal 37" xfId="1" xr:uid="{00000000-0005-0000-0000-000067010000}"/>
    <cellStyle name="Normal 37 2" xfId="414" xr:uid="{00000000-0005-0000-0000-000068010000}"/>
    <cellStyle name="Normal 38" xfId="356" xr:uid="{00000000-0005-0000-0000-000069010000}"/>
    <cellStyle name="Normal 38 2" xfId="506" xr:uid="{00000000-0005-0000-0000-00006A010000}"/>
    <cellStyle name="Normal 39" xfId="357" xr:uid="{00000000-0005-0000-0000-00006B010000}"/>
    <cellStyle name="Normal 39 2" xfId="508" xr:uid="{00000000-0005-0000-0000-00006C010000}"/>
    <cellStyle name="Normal 4" xfId="96" xr:uid="{00000000-0005-0000-0000-00006D010000}"/>
    <cellStyle name="Normal 4 2" xfId="198" xr:uid="{00000000-0005-0000-0000-00006E010000}"/>
    <cellStyle name="Normal 4 2 2" xfId="399" xr:uid="{00000000-0005-0000-0000-00006F010000}"/>
    <cellStyle name="Normal 4 3" xfId="280" xr:uid="{00000000-0005-0000-0000-000070010000}"/>
    <cellStyle name="Normal 4 3 2" xfId="417" xr:uid="{00000000-0005-0000-0000-000071010000}"/>
    <cellStyle name="Normal 4 4" xfId="370" xr:uid="{00000000-0005-0000-0000-000072010000}"/>
    <cellStyle name="Normal 40" xfId="358" xr:uid="{00000000-0005-0000-0000-000073010000}"/>
    <cellStyle name="Normal 40 2" xfId="509" xr:uid="{00000000-0005-0000-0000-000074010000}"/>
    <cellStyle name="Normal 41" xfId="361" xr:uid="{00000000-0005-0000-0000-000075010000}"/>
    <cellStyle name="Normal 41 2" xfId="510" xr:uid="{00000000-0005-0000-0000-000076010000}"/>
    <cellStyle name="Normal 42" xfId="505" xr:uid="{00000000-0005-0000-0000-000077010000}"/>
    <cellStyle name="Normal 43" xfId="507" xr:uid="{00000000-0005-0000-0000-000078010000}"/>
    <cellStyle name="Normal 44" xfId="511" xr:uid="{00000000-0005-0000-0000-000079010000}"/>
    <cellStyle name="Normal 45" xfId="513" xr:uid="{00000000-0005-0000-0000-00007A010000}"/>
    <cellStyle name="Normal 46" xfId="504" xr:uid="{00000000-0005-0000-0000-00007B010000}"/>
    <cellStyle name="Normal 47" xfId="518" xr:uid="{00000000-0005-0000-0000-00007C010000}"/>
    <cellStyle name="Normal 48" xfId="520" xr:uid="{00000000-0005-0000-0000-00007D010000}"/>
    <cellStyle name="Normal 49" xfId="521" xr:uid="{00000000-0005-0000-0000-00007E010000}"/>
    <cellStyle name="Normal 5" xfId="97" xr:uid="{00000000-0005-0000-0000-00007F010000}"/>
    <cellStyle name="Normal 5 2" xfId="199" xr:uid="{00000000-0005-0000-0000-000080010000}"/>
    <cellStyle name="Normal 5 2 2" xfId="400" xr:uid="{00000000-0005-0000-0000-000081010000}"/>
    <cellStyle name="Normal 5 3" xfId="281" xr:uid="{00000000-0005-0000-0000-000082010000}"/>
    <cellStyle name="Normal 5 3 2" xfId="418" xr:uid="{00000000-0005-0000-0000-000083010000}"/>
    <cellStyle name="Normal 5 4" xfId="371" xr:uid="{00000000-0005-0000-0000-000084010000}"/>
    <cellStyle name="Normal 50" xfId="523" xr:uid="{00000000-0005-0000-0000-000085010000}"/>
    <cellStyle name="Normal 51" xfId="524" xr:uid="{00000000-0005-0000-0000-000086010000}"/>
    <cellStyle name="Normal 52" xfId="522" xr:uid="{00000000-0005-0000-0000-000087010000}"/>
    <cellStyle name="Normal 53" xfId="525" xr:uid="{00000000-0005-0000-0000-000088010000}"/>
    <cellStyle name="Normal 54" xfId="519" xr:uid="{00000000-0005-0000-0000-000089010000}"/>
    <cellStyle name="Normal 55" xfId="526" xr:uid="{00000000-0005-0000-0000-00008A010000}"/>
    <cellStyle name="Normal 56" xfId="527" xr:uid="{00000000-0005-0000-0000-00008B010000}"/>
    <cellStyle name="Normal 57" xfId="528" xr:uid="{00000000-0005-0000-0000-00008C010000}"/>
    <cellStyle name="Normal 58" xfId="529" xr:uid="{00000000-0005-0000-0000-00008D010000}"/>
    <cellStyle name="Normal 59" xfId="530" xr:uid="{00000000-0005-0000-0000-00008E010000}"/>
    <cellStyle name="Normal 6" xfId="194" xr:uid="{00000000-0005-0000-0000-00008F010000}"/>
    <cellStyle name="Normal 6 2" xfId="396" xr:uid="{00000000-0005-0000-0000-000090010000}"/>
    <cellStyle name="Normal 60" xfId="503" xr:uid="{00000000-0005-0000-0000-000091010000}"/>
    <cellStyle name="Normal 61" xfId="531" xr:uid="{00000000-0005-0000-0000-000092010000}"/>
    <cellStyle name="Normal 62" xfId="532" xr:uid="{00000000-0005-0000-0000-000093010000}"/>
    <cellStyle name="Normal 63" xfId="533" xr:uid="{00000000-0005-0000-0000-000094010000}"/>
    <cellStyle name="Normal 64" xfId="534" xr:uid="{00000000-0005-0000-0000-000095010000}"/>
    <cellStyle name="Normal 65" xfId="535" xr:uid="{00000000-0005-0000-0000-000096010000}"/>
    <cellStyle name="Normal 66" xfId="536" xr:uid="{00000000-0005-0000-0000-000097010000}"/>
    <cellStyle name="Normal 67" xfId="537" xr:uid="{00000000-0005-0000-0000-000098010000}"/>
    <cellStyle name="Normal 68" xfId="538" xr:uid="{00000000-0005-0000-0000-000099010000}"/>
    <cellStyle name="Normal 69" xfId="539" xr:uid="{00000000-0005-0000-0000-00009A010000}"/>
    <cellStyle name="Normal 7" xfId="200" xr:uid="{00000000-0005-0000-0000-00009B010000}"/>
    <cellStyle name="Normal 7 2" xfId="401" xr:uid="{00000000-0005-0000-0000-00009C010000}"/>
    <cellStyle name="Normal 70" xfId="468" xr:uid="{00000000-0005-0000-0000-00009D010000}"/>
    <cellStyle name="Normal 71" xfId="555" xr:uid="{00000000-0005-0000-0000-00009E010000}"/>
    <cellStyle name="Normal 72" xfId="556" xr:uid="{00000000-0005-0000-0000-00009F010000}"/>
    <cellStyle name="Normal 73" xfId="557" xr:uid="{00000000-0005-0000-0000-0000A0010000}"/>
    <cellStyle name="Normal 74" xfId="558" xr:uid="{00000000-0005-0000-0000-0000A1010000}"/>
    <cellStyle name="Normal 75" xfId="559" xr:uid="{00000000-0005-0000-0000-0000A2010000}"/>
    <cellStyle name="Normal 76" xfId="560" xr:uid="{00000000-0005-0000-0000-0000A3010000}"/>
    <cellStyle name="Normal 77" xfId="561" xr:uid="{00000000-0005-0000-0000-0000A4010000}"/>
    <cellStyle name="Normal 78" xfId="562" xr:uid="{00000000-0005-0000-0000-0000A5010000}"/>
    <cellStyle name="Normal 79" xfId="564" xr:uid="{00000000-0005-0000-0000-0000A6010000}"/>
    <cellStyle name="Normal 8" xfId="201" xr:uid="{00000000-0005-0000-0000-0000A7010000}"/>
    <cellStyle name="Normal 8 2" xfId="402" xr:uid="{00000000-0005-0000-0000-0000A8010000}"/>
    <cellStyle name="Normal 80" xfId="565" xr:uid="{00000000-0005-0000-0000-0000A9010000}"/>
    <cellStyle name="Normal 81" xfId="566" xr:uid="{00000000-0005-0000-0000-0000AA010000}"/>
    <cellStyle name="Normal 82" xfId="567" xr:uid="{00000000-0005-0000-0000-0000AB010000}"/>
    <cellStyle name="Normal 83" xfId="563" xr:uid="{00000000-0005-0000-0000-0000AC010000}"/>
    <cellStyle name="Normal 84" xfId="568" xr:uid="{00000000-0005-0000-0000-0000AD010000}"/>
    <cellStyle name="Normal 85" xfId="569" xr:uid="{00000000-0005-0000-0000-0000AE010000}"/>
    <cellStyle name="Normal 86" xfId="570" xr:uid="{00000000-0005-0000-0000-0000AF010000}"/>
    <cellStyle name="Normal 87" xfId="571" xr:uid="{00000000-0005-0000-0000-0000B0010000}"/>
    <cellStyle name="Normal 88" xfId="572" xr:uid="{00000000-0005-0000-0000-0000B1010000}"/>
    <cellStyle name="Normal 89" xfId="573" xr:uid="{00000000-0005-0000-0000-0000B2010000}"/>
    <cellStyle name="Normal 9" xfId="202" xr:uid="{00000000-0005-0000-0000-0000B3010000}"/>
    <cellStyle name="Normal 9 2" xfId="403" xr:uid="{00000000-0005-0000-0000-0000B4010000}"/>
    <cellStyle name="Normal 90" xfId="574" xr:uid="{00000000-0005-0000-0000-0000B5010000}"/>
    <cellStyle name="Normal 91" xfId="575" xr:uid="{00000000-0005-0000-0000-0000B6010000}"/>
    <cellStyle name="Normal 92" xfId="577" xr:uid="{00000000-0005-0000-0000-0000B7010000}"/>
    <cellStyle name="Normal 93" xfId="578" xr:uid="{00000000-0005-0000-0000-0000B8010000}"/>
    <cellStyle name="Normal 94" xfId="576" xr:uid="{00000000-0005-0000-0000-0000B9010000}"/>
    <cellStyle name="Normal 95" xfId="579" xr:uid="{00000000-0005-0000-0000-0000BA010000}"/>
    <cellStyle name="Normal 96" xfId="580" xr:uid="{00000000-0005-0000-0000-0000BB010000}"/>
    <cellStyle name="Normal 97" xfId="581" xr:uid="{00000000-0005-0000-0000-0000BC010000}"/>
    <cellStyle name="Normal 98" xfId="582" xr:uid="{00000000-0005-0000-0000-0000BD010000}"/>
    <cellStyle name="Normal 99" xfId="583" xr:uid="{00000000-0005-0000-0000-0000BE010000}"/>
    <cellStyle name="Normal_Display" xfId="360" xr:uid="{00000000-0005-0000-0000-0000BF010000}"/>
    <cellStyle name="Normal_From Nat EF excel draft extrait clarity" xfId="637" xr:uid="{E9F68EE8-79DC-48BF-85FB-E19B60C605B7}"/>
    <cellStyle name="Normal_From Nat EF excel draft extrait clarity 3" xfId="282" xr:uid="{00000000-0005-0000-0000-0000C0010000}"/>
    <cellStyle name="Normal_Historical Financial summary 5 years US$ Janv.05_From Nat EF excel draft extrait clarity" xfId="638" xr:uid="{9F94B438-1CFA-4139-8C42-C42D3378F54D}"/>
    <cellStyle name="normální_06-ORDER-Hradec" xfId="98" xr:uid="{00000000-0005-0000-0000-0000C1010000}"/>
    <cellStyle name="Normalny_Line 25" xfId="99" xr:uid="{00000000-0005-0000-0000-0000C2010000}"/>
    <cellStyle name="Note 2" xfId="283" xr:uid="{00000000-0005-0000-0000-0000C3010000}"/>
    <cellStyle name="Note 2 2" xfId="419" xr:uid="{00000000-0005-0000-0000-0000C4010000}"/>
    <cellStyle name="Note 3" xfId="100" xr:uid="{00000000-0005-0000-0000-0000C5010000}"/>
    <cellStyle name="Output 2" xfId="284" xr:uid="{00000000-0005-0000-0000-0000C6010000}"/>
    <cellStyle name="Output 3" xfId="101" xr:uid="{00000000-0005-0000-0000-0000C7010000}"/>
    <cellStyle name="Percent [0%]" xfId="102" xr:uid="{00000000-0005-0000-0000-0000C8010000}"/>
    <cellStyle name="Percent [0.00%]" xfId="103" xr:uid="{00000000-0005-0000-0000-0000C9010000}"/>
    <cellStyle name="PSChar" xfId="104" xr:uid="{00000000-0005-0000-0000-0000CA010000}"/>
    <cellStyle name="PSChar 2" xfId="285" xr:uid="{00000000-0005-0000-0000-0000CB010000}"/>
    <cellStyle name="PSDate" xfId="105" xr:uid="{00000000-0005-0000-0000-0000CC010000}"/>
    <cellStyle name="PSDec" xfId="106" xr:uid="{00000000-0005-0000-0000-0000CD010000}"/>
    <cellStyle name="PSHeading" xfId="107" xr:uid="{00000000-0005-0000-0000-0000CE010000}"/>
    <cellStyle name="PSHeading 2" xfId="108" xr:uid="{00000000-0005-0000-0000-0000CF010000}"/>
    <cellStyle name="PSHeading 2 2" xfId="109" xr:uid="{00000000-0005-0000-0000-0000D0010000}"/>
    <cellStyle name="PSHeading 2 2 2" xfId="288" xr:uid="{00000000-0005-0000-0000-0000D1010000}"/>
    <cellStyle name="PSHeading 2 3" xfId="287" xr:uid="{00000000-0005-0000-0000-0000D2010000}"/>
    <cellStyle name="PSHeading 2_Flexjet sch.1" xfId="110" xr:uid="{00000000-0005-0000-0000-0000D3010000}"/>
    <cellStyle name="PSHeading 3" xfId="111" xr:uid="{00000000-0005-0000-0000-0000D4010000}"/>
    <cellStyle name="PSHeading 3 2" xfId="289" xr:uid="{00000000-0005-0000-0000-0000D5010000}"/>
    <cellStyle name="PSHeading 4" xfId="112" xr:uid="{00000000-0005-0000-0000-0000D6010000}"/>
    <cellStyle name="PSHeading 4 2" xfId="290" xr:uid="{00000000-0005-0000-0000-0000D7010000}"/>
    <cellStyle name="PSHeading 5" xfId="113" xr:uid="{00000000-0005-0000-0000-0000D8010000}"/>
    <cellStyle name="PSHeading 5 2" xfId="291" xr:uid="{00000000-0005-0000-0000-0000D9010000}"/>
    <cellStyle name="PSHeading 6" xfId="286" xr:uid="{00000000-0005-0000-0000-0000DA010000}"/>
    <cellStyle name="PSHeading_sch-14-All" xfId="114" xr:uid="{00000000-0005-0000-0000-0000DB010000}"/>
    <cellStyle name="PSInt" xfId="115" xr:uid="{00000000-0005-0000-0000-0000DC010000}"/>
    <cellStyle name="PSSpacer" xfId="116" xr:uid="{00000000-0005-0000-0000-0000DD010000}"/>
    <cellStyle name="PSSpacer 2" xfId="292" xr:uid="{00000000-0005-0000-0000-0000DE010000}"/>
    <cellStyle name="SAPBEXaggData" xfId="117" xr:uid="{00000000-0005-0000-0000-0000DF010000}"/>
    <cellStyle name="SAPBEXaggDataEmph" xfId="118" xr:uid="{00000000-0005-0000-0000-0000E0010000}"/>
    <cellStyle name="SAPBEXaggItem" xfId="119" xr:uid="{00000000-0005-0000-0000-0000E1010000}"/>
    <cellStyle name="SAPBEXaggItemX" xfId="120" xr:uid="{00000000-0005-0000-0000-0000E2010000}"/>
    <cellStyle name="SAPBEXaggItemX 2" xfId="293" xr:uid="{00000000-0005-0000-0000-0000E3010000}"/>
    <cellStyle name="SAPBEXchaText" xfId="121" xr:uid="{00000000-0005-0000-0000-0000E4010000}"/>
    <cellStyle name="SAPBEXexcBad7" xfId="122" xr:uid="{00000000-0005-0000-0000-0000E5010000}"/>
    <cellStyle name="SAPBEXexcBad8" xfId="123" xr:uid="{00000000-0005-0000-0000-0000E6010000}"/>
    <cellStyle name="SAPBEXexcBad9" xfId="124" xr:uid="{00000000-0005-0000-0000-0000E7010000}"/>
    <cellStyle name="SAPBEXexcCritical4" xfId="125" xr:uid="{00000000-0005-0000-0000-0000E8010000}"/>
    <cellStyle name="SAPBEXexcCritical5" xfId="126" xr:uid="{00000000-0005-0000-0000-0000E9010000}"/>
    <cellStyle name="SAPBEXexcCritical6" xfId="127" xr:uid="{00000000-0005-0000-0000-0000EA010000}"/>
    <cellStyle name="SAPBEXexcGood1" xfId="128" xr:uid="{00000000-0005-0000-0000-0000EB010000}"/>
    <cellStyle name="SAPBEXexcGood2" xfId="129" xr:uid="{00000000-0005-0000-0000-0000EC010000}"/>
    <cellStyle name="SAPBEXexcGood3" xfId="130" xr:uid="{00000000-0005-0000-0000-0000ED010000}"/>
    <cellStyle name="SAPBEXfilterDrill" xfId="131" xr:uid="{00000000-0005-0000-0000-0000EE010000}"/>
    <cellStyle name="SAPBEXfilterItem" xfId="132" xr:uid="{00000000-0005-0000-0000-0000EF010000}"/>
    <cellStyle name="SAPBEXfilterText" xfId="133" xr:uid="{00000000-0005-0000-0000-0000F0010000}"/>
    <cellStyle name="SAPBEXformats" xfId="134" xr:uid="{00000000-0005-0000-0000-0000F1010000}"/>
    <cellStyle name="SAPBEXheaderItem" xfId="135" xr:uid="{00000000-0005-0000-0000-0000F2010000}"/>
    <cellStyle name="SAPBEXheaderItem 2" xfId="136" xr:uid="{00000000-0005-0000-0000-0000F3010000}"/>
    <cellStyle name="SAPBEXheaderItem_#49 103-RA-0312-BA 0000M1001" xfId="137" xr:uid="{00000000-0005-0000-0000-0000F4010000}"/>
    <cellStyle name="SAPBEXheaderText" xfId="138" xr:uid="{00000000-0005-0000-0000-0000F5010000}"/>
    <cellStyle name="SAPBEXheaderText 2" xfId="139" xr:uid="{00000000-0005-0000-0000-0000F6010000}"/>
    <cellStyle name="SAPBEXheaderText_#49 103-RA-0312-BA 0000M1001" xfId="140" xr:uid="{00000000-0005-0000-0000-0000F7010000}"/>
    <cellStyle name="SAPBEXHLevel0" xfId="141" xr:uid="{00000000-0005-0000-0000-0000F8010000}"/>
    <cellStyle name="SAPBEXHLevel0 2" xfId="294" xr:uid="{00000000-0005-0000-0000-0000F9010000}"/>
    <cellStyle name="SAPBEXHLevel0 2 2" xfId="420" xr:uid="{00000000-0005-0000-0000-0000FA010000}"/>
    <cellStyle name="SAPBEXHLevel0 3" xfId="373" xr:uid="{00000000-0005-0000-0000-0000FB010000}"/>
    <cellStyle name="SAPBEXHLevel0X" xfId="142" xr:uid="{00000000-0005-0000-0000-0000FC010000}"/>
    <cellStyle name="SAPBEXHLevel0X 2" xfId="295" xr:uid="{00000000-0005-0000-0000-0000FD010000}"/>
    <cellStyle name="SAPBEXHLevel0X 2 2" xfId="421" xr:uid="{00000000-0005-0000-0000-0000FE010000}"/>
    <cellStyle name="SAPBEXHLevel0X 3" xfId="374" xr:uid="{00000000-0005-0000-0000-0000FF010000}"/>
    <cellStyle name="SAPBEXHLevel1" xfId="143" xr:uid="{00000000-0005-0000-0000-000000020000}"/>
    <cellStyle name="SAPBEXHLevel1 2" xfId="296" xr:uid="{00000000-0005-0000-0000-000001020000}"/>
    <cellStyle name="SAPBEXHLevel1 2 2" xfId="422" xr:uid="{00000000-0005-0000-0000-000002020000}"/>
    <cellStyle name="SAPBEXHLevel1 3" xfId="375" xr:uid="{00000000-0005-0000-0000-000003020000}"/>
    <cellStyle name="SAPBEXHLevel1X" xfId="144" xr:uid="{00000000-0005-0000-0000-000004020000}"/>
    <cellStyle name="SAPBEXHLevel1X 2" xfId="297" xr:uid="{00000000-0005-0000-0000-000005020000}"/>
    <cellStyle name="SAPBEXHLevel1X 2 2" xfId="423" xr:uid="{00000000-0005-0000-0000-000006020000}"/>
    <cellStyle name="SAPBEXHLevel1X 3" xfId="376" xr:uid="{00000000-0005-0000-0000-000007020000}"/>
    <cellStyle name="SAPBEXHLevel2" xfId="145" xr:uid="{00000000-0005-0000-0000-000008020000}"/>
    <cellStyle name="SAPBEXHLevel2 2" xfId="298" xr:uid="{00000000-0005-0000-0000-000009020000}"/>
    <cellStyle name="SAPBEXHLevel2 2 2" xfId="424" xr:uid="{00000000-0005-0000-0000-00000A020000}"/>
    <cellStyle name="SAPBEXHLevel2 3" xfId="377" xr:uid="{00000000-0005-0000-0000-00000B020000}"/>
    <cellStyle name="SAPBEXHLevel2X" xfId="146" xr:uid="{00000000-0005-0000-0000-00000C020000}"/>
    <cellStyle name="SAPBEXHLevel2X 2" xfId="299" xr:uid="{00000000-0005-0000-0000-00000D020000}"/>
    <cellStyle name="SAPBEXHLevel2X 2 2" xfId="425" xr:uid="{00000000-0005-0000-0000-00000E020000}"/>
    <cellStyle name="SAPBEXHLevel2X 3" xfId="378" xr:uid="{00000000-0005-0000-0000-00000F020000}"/>
    <cellStyle name="SAPBEXHLevel3" xfId="147" xr:uid="{00000000-0005-0000-0000-000010020000}"/>
    <cellStyle name="SAPBEXHLevel3 2" xfId="300" xr:uid="{00000000-0005-0000-0000-000011020000}"/>
    <cellStyle name="SAPBEXHLevel3 2 2" xfId="426" xr:uid="{00000000-0005-0000-0000-000012020000}"/>
    <cellStyle name="SAPBEXHLevel3 3" xfId="379" xr:uid="{00000000-0005-0000-0000-000013020000}"/>
    <cellStyle name="SAPBEXHLevel3X" xfId="148" xr:uid="{00000000-0005-0000-0000-000014020000}"/>
    <cellStyle name="SAPBEXHLevel3X 2" xfId="301" xr:uid="{00000000-0005-0000-0000-000015020000}"/>
    <cellStyle name="SAPBEXHLevel3X 2 2" xfId="427" xr:uid="{00000000-0005-0000-0000-000016020000}"/>
    <cellStyle name="SAPBEXHLevel3X 3" xfId="380" xr:uid="{00000000-0005-0000-0000-000017020000}"/>
    <cellStyle name="SAPBEXresData" xfId="149" xr:uid="{00000000-0005-0000-0000-000018020000}"/>
    <cellStyle name="SAPBEXresDataEmph" xfId="150" xr:uid="{00000000-0005-0000-0000-000019020000}"/>
    <cellStyle name="SAPBEXresItem" xfId="151" xr:uid="{00000000-0005-0000-0000-00001A020000}"/>
    <cellStyle name="SAPBEXresItemX" xfId="152" xr:uid="{00000000-0005-0000-0000-00001B020000}"/>
    <cellStyle name="SAPBEXresItemX 2" xfId="302" xr:uid="{00000000-0005-0000-0000-00001C020000}"/>
    <cellStyle name="SAPBEXstdData" xfId="153" xr:uid="{00000000-0005-0000-0000-00001D020000}"/>
    <cellStyle name="SAPBEXstdDataEmph" xfId="154" xr:uid="{00000000-0005-0000-0000-00001E020000}"/>
    <cellStyle name="SAPBEXstdItem" xfId="155" xr:uid="{00000000-0005-0000-0000-00001F020000}"/>
    <cellStyle name="SAPBEXstdItemX" xfId="156" xr:uid="{00000000-0005-0000-0000-000020020000}"/>
    <cellStyle name="SAPBEXstdItemX 2" xfId="303" xr:uid="{00000000-0005-0000-0000-000021020000}"/>
    <cellStyle name="SAPBEXtitle" xfId="157" xr:uid="{00000000-0005-0000-0000-000022020000}"/>
    <cellStyle name="SAPBEXundefined" xfId="158" xr:uid="{00000000-0005-0000-0000-000023020000}"/>
    <cellStyle name="SAPError" xfId="159" xr:uid="{00000000-0005-0000-0000-000024020000}"/>
    <cellStyle name="SAPError 2" xfId="304" xr:uid="{00000000-0005-0000-0000-000025020000}"/>
    <cellStyle name="SAPError 2 2" xfId="428" xr:uid="{00000000-0005-0000-0000-000026020000}"/>
    <cellStyle name="SAPError 3" xfId="381" xr:uid="{00000000-0005-0000-0000-000027020000}"/>
    <cellStyle name="SAPKey" xfId="160" xr:uid="{00000000-0005-0000-0000-000028020000}"/>
    <cellStyle name="SAPKey 2" xfId="305" xr:uid="{00000000-0005-0000-0000-000029020000}"/>
    <cellStyle name="SAPKey 2 2" xfId="429" xr:uid="{00000000-0005-0000-0000-00002A020000}"/>
    <cellStyle name="SAPKey 3" xfId="382" xr:uid="{00000000-0005-0000-0000-00002B020000}"/>
    <cellStyle name="SAPLocked" xfId="161" xr:uid="{00000000-0005-0000-0000-00002C020000}"/>
    <cellStyle name="SAPLocked 2" xfId="306" xr:uid="{00000000-0005-0000-0000-00002D020000}"/>
    <cellStyle name="SAPLocked 2 2" xfId="430" xr:uid="{00000000-0005-0000-0000-00002E020000}"/>
    <cellStyle name="SAPLocked 3" xfId="383" xr:uid="{00000000-0005-0000-0000-00002F020000}"/>
    <cellStyle name="SAPOutput" xfId="162" xr:uid="{00000000-0005-0000-0000-000030020000}"/>
    <cellStyle name="SAPOutput 2" xfId="445" xr:uid="{00000000-0005-0000-0000-000031020000}"/>
    <cellStyle name="SAPSpace" xfId="163" xr:uid="{00000000-0005-0000-0000-000032020000}"/>
    <cellStyle name="SAPSpace 2" xfId="308" xr:uid="{00000000-0005-0000-0000-000033020000}"/>
    <cellStyle name="SAPSpace 2 2" xfId="432" xr:uid="{00000000-0005-0000-0000-000034020000}"/>
    <cellStyle name="SAPSpace 3" xfId="384" xr:uid="{00000000-0005-0000-0000-000035020000}"/>
    <cellStyle name="SAPText" xfId="164" xr:uid="{00000000-0005-0000-0000-000036020000}"/>
    <cellStyle name="SAPText 2" xfId="309" xr:uid="{00000000-0005-0000-0000-000037020000}"/>
    <cellStyle name="SAPText 2 2" xfId="433" xr:uid="{00000000-0005-0000-0000-000038020000}"/>
    <cellStyle name="SAPText 3" xfId="385" xr:uid="{00000000-0005-0000-0000-000039020000}"/>
    <cellStyle name="SAPUnLocked" xfId="165" xr:uid="{00000000-0005-0000-0000-00003A020000}"/>
    <cellStyle name="SAPUnLocked 2" xfId="354" xr:uid="{00000000-0005-0000-0000-00003B020000}"/>
    <cellStyle name="SAPUnLocked 2 2" xfId="605" xr:uid="{00000000-0005-0000-0000-00003C020000}"/>
    <cellStyle name="SAPUnLocked 2 3" xfId="442" xr:uid="{00000000-0005-0000-0000-00003D020000}"/>
    <cellStyle name="Satisfaisant" xfId="166" xr:uid="{00000000-0005-0000-0000-00003E020000}"/>
    <cellStyle name="Satisfaisant 2" xfId="310" xr:uid="{00000000-0005-0000-0000-00003F020000}"/>
    <cellStyle name="Satisfaisant 3" xfId="386" xr:uid="{00000000-0005-0000-0000-000040020000}"/>
    <cellStyle name="SEM-BPS-data" xfId="167" xr:uid="{00000000-0005-0000-0000-000041020000}"/>
    <cellStyle name="SEM-BPS-data 2" xfId="311" xr:uid="{00000000-0005-0000-0000-000042020000}"/>
    <cellStyle name="SEM-BPS-head" xfId="168" xr:uid="{00000000-0005-0000-0000-000043020000}"/>
    <cellStyle name="SEM-BPS-head 2" xfId="312" xr:uid="{00000000-0005-0000-0000-000044020000}"/>
    <cellStyle name="SEM-BPS-headdata" xfId="169" xr:uid="{00000000-0005-0000-0000-000045020000}"/>
    <cellStyle name="SEM-BPS-headdata 2" xfId="313" xr:uid="{00000000-0005-0000-0000-000046020000}"/>
    <cellStyle name="SEM-BPS-headkey" xfId="170" xr:uid="{00000000-0005-0000-0000-000047020000}"/>
    <cellStyle name="SEM-BPS-headkey 2" xfId="314" xr:uid="{00000000-0005-0000-0000-000048020000}"/>
    <cellStyle name="SEM-BPS-input-on" xfId="171" xr:uid="{00000000-0005-0000-0000-000049020000}"/>
    <cellStyle name="SEM-BPS-input-on 2" xfId="315" xr:uid="{00000000-0005-0000-0000-00004A020000}"/>
    <cellStyle name="SEM-BPS-key" xfId="172" xr:uid="{00000000-0005-0000-0000-00004B020000}"/>
    <cellStyle name="SEM-BPS-key 2" xfId="316" xr:uid="{00000000-0005-0000-0000-00004C020000}"/>
    <cellStyle name="SHItems" xfId="173" xr:uid="{00000000-0005-0000-0000-00004D020000}"/>
    <cellStyle name="SHItems 2" xfId="317" xr:uid="{00000000-0005-0000-0000-00004E020000}"/>
    <cellStyle name="SHQuadro" xfId="174" xr:uid="{00000000-0005-0000-0000-00004F020000}"/>
    <cellStyle name="SHQuadro 2" xfId="318" xr:uid="{00000000-0005-0000-0000-000050020000}"/>
    <cellStyle name="Sortie" xfId="175" xr:uid="{00000000-0005-0000-0000-000051020000}"/>
    <cellStyle name="Sortie 2" xfId="319" xr:uid="{00000000-0005-0000-0000-000052020000}"/>
    <cellStyle name="Sortie 3" xfId="387" xr:uid="{00000000-0005-0000-0000-000053020000}"/>
    <cellStyle name="Standaard_- Rel. source" xfId="176" xr:uid="{00000000-0005-0000-0000-000054020000}"/>
    <cellStyle name="Standard_16" xfId="177" xr:uid="{00000000-0005-0000-0000-000055020000}"/>
    <cellStyle name="Style 1" xfId="178" xr:uid="{00000000-0005-0000-0000-000056020000}"/>
    <cellStyle name="Style 1 2" xfId="320" xr:uid="{00000000-0005-0000-0000-000057020000}"/>
    <cellStyle name="Style 1 2 2" xfId="434" xr:uid="{00000000-0005-0000-0000-000058020000}"/>
    <cellStyle name="Style 1 3" xfId="388" xr:uid="{00000000-0005-0000-0000-000059020000}"/>
    <cellStyle name="Texte explicatif" xfId="179" xr:uid="{00000000-0005-0000-0000-00005A020000}"/>
    <cellStyle name="Texte explicatif 2" xfId="321" xr:uid="{00000000-0005-0000-0000-00005B020000}"/>
    <cellStyle name="Texte explicatif 3" xfId="389" xr:uid="{00000000-0005-0000-0000-00005C020000}"/>
    <cellStyle name="Title 2" xfId="322" xr:uid="{00000000-0005-0000-0000-00005D020000}"/>
    <cellStyle name="Title 3" xfId="355" xr:uid="{00000000-0005-0000-0000-00005E020000}"/>
    <cellStyle name="Title 4" xfId="180" xr:uid="{00000000-0005-0000-0000-00005F020000}"/>
    <cellStyle name="TITRE" xfId="181" xr:uid="{00000000-0005-0000-0000-000060020000}"/>
    <cellStyle name="TITRE 2" xfId="323" xr:uid="{00000000-0005-0000-0000-000061020000}"/>
    <cellStyle name="Titre 3" xfId="390" xr:uid="{00000000-0005-0000-0000-000062020000}"/>
    <cellStyle name="Titre 4" xfId="411" xr:uid="{00000000-0005-0000-0000-000063020000}"/>
    <cellStyle name="Titre 5" xfId="636" xr:uid="{00000000-0005-0000-0000-000064020000}"/>
    <cellStyle name="Titre 1" xfId="182" xr:uid="{00000000-0005-0000-0000-000065020000}"/>
    <cellStyle name="Titre 1 2" xfId="324" xr:uid="{00000000-0005-0000-0000-000066020000}"/>
    <cellStyle name="Titre 1 3" xfId="391" xr:uid="{00000000-0005-0000-0000-000067020000}"/>
    <cellStyle name="Titre 2" xfId="183" xr:uid="{00000000-0005-0000-0000-000068020000}"/>
    <cellStyle name="Titre 2 2" xfId="325" xr:uid="{00000000-0005-0000-0000-000069020000}"/>
    <cellStyle name="Titre 2 3" xfId="392" xr:uid="{00000000-0005-0000-0000-00006A020000}"/>
    <cellStyle name="Titre 3" xfId="184" xr:uid="{00000000-0005-0000-0000-00006B020000}"/>
    <cellStyle name="Titre 3 2" xfId="326" xr:uid="{00000000-0005-0000-0000-00006C020000}"/>
    <cellStyle name="Titre 3 3" xfId="393" xr:uid="{00000000-0005-0000-0000-00006D020000}"/>
    <cellStyle name="Titre 4" xfId="185" xr:uid="{00000000-0005-0000-0000-00006E020000}"/>
    <cellStyle name="Titre 4 2" xfId="327" xr:uid="{00000000-0005-0000-0000-00006F020000}"/>
    <cellStyle name="Titre 4 3" xfId="394" xr:uid="{00000000-0005-0000-0000-000070020000}"/>
    <cellStyle name="TITRE_Sch.12 - M3000" xfId="186" xr:uid="{00000000-0005-0000-0000-000071020000}"/>
    <cellStyle name="Total 2" xfId="328" xr:uid="{00000000-0005-0000-0000-000072020000}"/>
    <cellStyle name="Total 3" xfId="187" xr:uid="{00000000-0005-0000-0000-000073020000}"/>
    <cellStyle name="Valuta [0]_CM_DATA_TRAXIS" xfId="188" xr:uid="{00000000-0005-0000-0000-000074020000}"/>
    <cellStyle name="Valuta_CM_DATA_TRAXIS" xfId="189" xr:uid="{00000000-0005-0000-0000-000075020000}"/>
    <cellStyle name="Vérification" xfId="190" xr:uid="{00000000-0005-0000-0000-000076020000}"/>
    <cellStyle name="Vérification 2" xfId="329" xr:uid="{00000000-0005-0000-0000-000077020000}"/>
    <cellStyle name="Vérification 3" xfId="395" xr:uid="{00000000-0005-0000-0000-000078020000}"/>
    <cellStyle name="Währung [0]_ANLAG_SP" xfId="191" xr:uid="{00000000-0005-0000-0000-000079020000}"/>
    <cellStyle name="Währung_ANLAG_SP" xfId="192" xr:uid="{00000000-0005-0000-0000-00007A020000}"/>
    <cellStyle name="Warning Text 2" xfId="336" xr:uid="{00000000-0005-0000-0000-00007B020000}"/>
    <cellStyle name="Warning Text 3" xfId="193" xr:uid="{00000000-0005-0000-0000-00007C020000}"/>
  </cellStyles>
  <dxfs count="0"/>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4408A-2CC6-4284-8270-A8E1FBF45703}">
  <sheetPr>
    <pageSetUpPr fitToPage="1"/>
  </sheetPr>
  <dimension ref="A1:R34"/>
  <sheetViews>
    <sheetView showGridLines="0" view="pageBreakPreview" zoomScale="120" zoomScaleNormal="100" zoomScaleSheetLayoutView="120" zoomScalePageLayoutView="85" workbookViewId="0">
      <selection activeCell="O21" sqref="O21"/>
    </sheetView>
  </sheetViews>
  <sheetFormatPr defaultColWidth="10.6640625" defaultRowHeight="12" customHeight="1"/>
  <cols>
    <col min="1" max="1" width="2.5" style="255" customWidth="1"/>
    <col min="2" max="2" width="44.5" style="255" customWidth="1"/>
    <col min="3" max="3" width="11.83203125" style="274" customWidth="1"/>
    <col min="4" max="4" width="11.83203125" style="275" customWidth="1"/>
    <col min="5" max="12" width="11.83203125" style="274" customWidth="1"/>
    <col min="13" max="13" width="6.6640625" style="274" customWidth="1"/>
    <col min="14" max="16384" width="10.6640625" style="255"/>
  </cols>
  <sheetData>
    <row r="1" spans="1:18" ht="12.75" customHeight="1">
      <c r="A1" s="252" t="s">
        <v>0</v>
      </c>
      <c r="B1" s="253"/>
      <c r="C1" s="253"/>
      <c r="D1" s="253"/>
      <c r="E1" s="253"/>
      <c r="F1" s="253"/>
      <c r="G1" s="253"/>
      <c r="H1" s="254"/>
      <c r="I1" s="254"/>
      <c r="J1" s="254"/>
      <c r="K1" s="254"/>
      <c r="L1" s="254"/>
      <c r="M1" s="637"/>
    </row>
    <row r="2" spans="1:18" ht="12.75" customHeight="1">
      <c r="A2" s="252" t="s">
        <v>132</v>
      </c>
      <c r="B2" s="253"/>
      <c r="C2" s="253"/>
      <c r="D2" s="253"/>
      <c r="E2" s="253"/>
      <c r="F2" s="253"/>
      <c r="G2" s="253"/>
      <c r="H2" s="254"/>
      <c r="I2" s="254"/>
      <c r="J2" s="254"/>
      <c r="K2" s="254"/>
      <c r="L2" s="254"/>
      <c r="M2" s="637"/>
    </row>
    <row r="3" spans="1:18" ht="12.75" customHeight="1">
      <c r="A3" s="256" t="s">
        <v>133</v>
      </c>
      <c r="B3" s="256"/>
      <c r="C3" s="256"/>
      <c r="D3" s="256"/>
      <c r="E3" s="256"/>
      <c r="F3" s="256"/>
      <c r="G3" s="256"/>
      <c r="H3" s="257"/>
      <c r="I3" s="257"/>
      <c r="J3" s="257"/>
      <c r="K3" s="257"/>
      <c r="L3" s="257"/>
      <c r="M3" s="638"/>
    </row>
    <row r="4" spans="1:18" ht="12.75" customHeight="1">
      <c r="A4" s="257" t="s">
        <v>18</v>
      </c>
      <c r="B4" s="254"/>
      <c r="C4" s="254"/>
      <c r="D4" s="253"/>
      <c r="E4" s="254"/>
      <c r="F4" s="254"/>
      <c r="G4" s="254"/>
      <c r="H4" s="254"/>
      <c r="I4" s="254"/>
      <c r="J4" s="254"/>
      <c r="K4" s="254"/>
      <c r="L4" s="254"/>
      <c r="M4" s="254"/>
    </row>
    <row r="5" spans="1:18" ht="12" customHeight="1" thickBot="1">
      <c r="A5" s="276"/>
      <c r="B5" s="259"/>
      <c r="C5" s="277"/>
      <c r="D5" s="277"/>
      <c r="E5" s="277"/>
      <c r="F5" s="277"/>
      <c r="G5" s="277"/>
      <c r="H5" s="277"/>
      <c r="I5" s="277"/>
      <c r="J5" s="277"/>
      <c r="K5" s="277"/>
      <c r="L5" s="277"/>
      <c r="M5" s="258"/>
    </row>
    <row r="6" spans="1:18">
      <c r="A6" s="629" t="s">
        <v>134</v>
      </c>
      <c r="B6" s="630"/>
      <c r="C6" s="631"/>
      <c r="D6" s="631"/>
      <c r="E6" s="632"/>
      <c r="F6" s="633"/>
      <c r="G6" s="550">
        <v>2022</v>
      </c>
      <c r="H6" s="634"/>
      <c r="I6" s="634"/>
      <c r="J6" s="635"/>
      <c r="K6" s="649">
        <v>2021</v>
      </c>
      <c r="L6" s="649"/>
      <c r="M6" s="638"/>
      <c r="N6" s="261"/>
    </row>
    <row r="7" spans="1:18" s="263" customFormat="1" ht="24" customHeight="1" thickBot="1">
      <c r="A7" s="689"/>
      <c r="B7" s="689"/>
      <c r="C7" s="690" t="s">
        <v>135</v>
      </c>
      <c r="D7" s="691" t="s">
        <v>136</v>
      </c>
      <c r="E7" s="691" t="s">
        <v>137</v>
      </c>
      <c r="F7" s="691" t="s">
        <v>138</v>
      </c>
      <c r="G7" s="691" t="s">
        <v>139</v>
      </c>
      <c r="H7" s="692" t="s">
        <v>135</v>
      </c>
      <c r="I7" s="693" t="s">
        <v>140</v>
      </c>
      <c r="J7" s="693" t="s">
        <v>137</v>
      </c>
      <c r="K7" s="693" t="s">
        <v>138</v>
      </c>
      <c r="L7" s="693" t="s">
        <v>139</v>
      </c>
      <c r="M7" s="638"/>
      <c r="N7" s="262"/>
    </row>
    <row r="8" spans="1:18" ht="12.75" customHeight="1" thickBot="1">
      <c r="A8" s="685" t="s">
        <v>19</v>
      </c>
      <c r="B8" s="686"/>
      <c r="C8" s="687">
        <v>6913</v>
      </c>
      <c r="D8" s="434">
        <v>2655</v>
      </c>
      <c r="E8" s="434">
        <v>1455</v>
      </c>
      <c r="F8" s="434">
        <v>1557</v>
      </c>
      <c r="G8" s="434">
        <v>1246</v>
      </c>
      <c r="H8" s="688">
        <v>6085</v>
      </c>
      <c r="I8" s="688">
        <v>1771</v>
      </c>
      <c r="J8" s="688">
        <v>1449</v>
      </c>
      <c r="K8" s="688">
        <v>1524</v>
      </c>
      <c r="L8" s="688">
        <v>1341</v>
      </c>
      <c r="M8" s="638"/>
    </row>
    <row r="9" spans="1:18" s="265" customFormat="1" ht="12.75" customHeight="1">
      <c r="A9" s="370" t="s">
        <v>25</v>
      </c>
      <c r="B9" s="373"/>
      <c r="C9" s="351">
        <v>538</v>
      </c>
      <c r="D9" s="353">
        <v>207</v>
      </c>
      <c r="E9" s="353">
        <v>145</v>
      </c>
      <c r="F9" s="353">
        <v>101</v>
      </c>
      <c r="G9" s="353">
        <v>85</v>
      </c>
      <c r="H9" s="352">
        <v>241</v>
      </c>
      <c r="I9" s="352">
        <v>138</v>
      </c>
      <c r="J9" s="352">
        <v>48</v>
      </c>
      <c r="K9" s="352">
        <v>36</v>
      </c>
      <c r="L9" s="352">
        <v>19</v>
      </c>
      <c r="M9" s="638"/>
      <c r="N9" s="264"/>
    </row>
    <row r="10" spans="1:18" s="265" customFormat="1" ht="13.5">
      <c r="A10" s="364" t="s">
        <v>141</v>
      </c>
      <c r="B10" s="364"/>
      <c r="C10" s="444">
        <v>817</v>
      </c>
      <c r="D10" s="342">
        <v>146</v>
      </c>
      <c r="E10" s="342">
        <v>142</v>
      </c>
      <c r="F10" s="342">
        <v>233</v>
      </c>
      <c r="G10" s="342">
        <v>376</v>
      </c>
      <c r="H10" s="445">
        <v>936</v>
      </c>
      <c r="I10" s="445">
        <v>174</v>
      </c>
      <c r="J10" s="445">
        <v>426</v>
      </c>
      <c r="K10" s="445">
        <v>286</v>
      </c>
      <c r="L10" s="445">
        <v>290</v>
      </c>
      <c r="M10" s="638"/>
      <c r="N10" s="636"/>
      <c r="P10" s="636"/>
      <c r="Q10" s="636"/>
      <c r="R10" s="636"/>
    </row>
    <row r="11" spans="1:18" s="265" customFormat="1" ht="13.5">
      <c r="A11" s="365" t="s">
        <v>142</v>
      </c>
      <c r="B11" s="365"/>
      <c r="C11" s="446">
        <v>-33</v>
      </c>
      <c r="D11" s="447">
        <v>-59</v>
      </c>
      <c r="E11" s="447">
        <v>-25</v>
      </c>
      <c r="F11" s="447">
        <v>-25</v>
      </c>
      <c r="G11" s="447">
        <v>-4</v>
      </c>
      <c r="H11" s="448">
        <v>-324</v>
      </c>
      <c r="I11" s="448">
        <v>-148</v>
      </c>
      <c r="J11" s="448">
        <v>-3</v>
      </c>
      <c r="K11" s="448">
        <v>-389</v>
      </c>
      <c r="L11" s="448">
        <v>-24</v>
      </c>
      <c r="M11" s="638"/>
      <c r="N11" s="636"/>
      <c r="P11" s="636"/>
      <c r="Q11" s="636"/>
    </row>
    <row r="12" spans="1:18" s="265" customFormat="1">
      <c r="A12" s="370" t="s">
        <v>28</v>
      </c>
      <c r="B12" s="375"/>
      <c r="C12" s="449">
        <v>-246</v>
      </c>
      <c r="D12" s="342">
        <v>120</v>
      </c>
      <c r="E12" s="342">
        <v>28</v>
      </c>
      <c r="F12" s="450">
        <v>-107</v>
      </c>
      <c r="G12" s="450">
        <v>-287</v>
      </c>
      <c r="H12" s="451">
        <v>-371</v>
      </c>
      <c r="I12" s="451">
        <v>112</v>
      </c>
      <c r="J12" s="451">
        <v>-375</v>
      </c>
      <c r="K12" s="451">
        <v>139</v>
      </c>
      <c r="L12" s="451">
        <v>-247</v>
      </c>
      <c r="M12" s="638"/>
    </row>
    <row r="13" spans="1:18" s="265" customFormat="1" ht="12.75" customHeight="1">
      <c r="A13" s="374" t="s">
        <v>180</v>
      </c>
      <c r="B13" s="374"/>
      <c r="C13" s="447">
        <v>-118</v>
      </c>
      <c r="D13" s="447">
        <v>-121</v>
      </c>
      <c r="E13" s="447">
        <v>1</v>
      </c>
      <c r="F13" s="447">
        <v>2</v>
      </c>
      <c r="G13" s="580">
        <v>0</v>
      </c>
      <c r="H13" s="448">
        <v>-122</v>
      </c>
      <c r="I13" s="448">
        <v>-127</v>
      </c>
      <c r="J13" s="448">
        <v>1</v>
      </c>
      <c r="K13" s="61">
        <v>0</v>
      </c>
      <c r="L13" s="448">
        <v>4</v>
      </c>
      <c r="M13" s="638"/>
      <c r="N13" s="266"/>
    </row>
    <row r="14" spans="1:18" s="265" customFormat="1" ht="12.75" customHeight="1">
      <c r="A14" s="370" t="s">
        <v>103</v>
      </c>
      <c r="B14" s="371"/>
      <c r="C14" s="353">
        <f>C12-C13</f>
        <v>-128</v>
      </c>
      <c r="D14" s="353">
        <f>D12-D13</f>
        <v>241</v>
      </c>
      <c r="E14" s="353">
        <f t="shared" ref="E14:G14" si="0">E12-E13</f>
        <v>27</v>
      </c>
      <c r="F14" s="353">
        <f t="shared" si="0"/>
        <v>-109</v>
      </c>
      <c r="G14" s="353">
        <f t="shared" si="0"/>
        <v>-287</v>
      </c>
      <c r="H14" s="352">
        <f>H12-H13</f>
        <v>-249</v>
      </c>
      <c r="I14" s="352">
        <f>I12-I13</f>
        <v>239</v>
      </c>
      <c r="J14" s="352">
        <f>J12-J13</f>
        <v>-376</v>
      </c>
      <c r="K14" s="352">
        <f>K12-K13</f>
        <v>139</v>
      </c>
      <c r="L14" s="352">
        <f>L12-L13</f>
        <v>-251</v>
      </c>
      <c r="M14" s="638"/>
    </row>
    <row r="15" spans="1:18" s="265" customFormat="1" ht="12.75" customHeight="1">
      <c r="A15" s="374" t="s">
        <v>143</v>
      </c>
      <c r="B15" s="374"/>
      <c r="C15" s="447">
        <v>-20</v>
      </c>
      <c r="D15" s="580">
        <v>0</v>
      </c>
      <c r="E15" s="580">
        <v>0</v>
      </c>
      <c r="F15" s="447">
        <v>-20</v>
      </c>
      <c r="G15" s="580">
        <v>0</v>
      </c>
      <c r="H15" s="448">
        <v>5319</v>
      </c>
      <c r="I15" s="448">
        <v>-1</v>
      </c>
      <c r="J15" s="448">
        <v>-1</v>
      </c>
      <c r="K15" s="61">
        <v>0</v>
      </c>
      <c r="L15" s="448">
        <v>5321</v>
      </c>
      <c r="M15" s="638"/>
      <c r="N15" s="266"/>
    </row>
    <row r="16" spans="1:18" s="265" customFormat="1" ht="12.75" customHeight="1" thickBot="1">
      <c r="A16" s="376" t="s">
        <v>80</v>
      </c>
      <c r="B16" s="453"/>
      <c r="C16" s="347">
        <f>SUM(C14:C15)</f>
        <v>-148</v>
      </c>
      <c r="D16" s="347">
        <f>SUM(D14:D15)</f>
        <v>241</v>
      </c>
      <c r="E16" s="347">
        <f t="shared" ref="E16:G16" si="1">SUM(E14:E15)</f>
        <v>27</v>
      </c>
      <c r="F16" s="347">
        <f t="shared" si="1"/>
        <v>-129</v>
      </c>
      <c r="G16" s="347">
        <f t="shared" si="1"/>
        <v>-287</v>
      </c>
      <c r="H16" s="348">
        <f>SUM(H14:H15)</f>
        <v>5070</v>
      </c>
      <c r="I16" s="348">
        <f>SUM(I14:I15)</f>
        <v>238</v>
      </c>
      <c r="J16" s="348">
        <f>SUM(J14:J15)</f>
        <v>-377</v>
      </c>
      <c r="K16" s="348">
        <f>SUM(K14:K15)</f>
        <v>139</v>
      </c>
      <c r="L16" s="348">
        <f>SUM(L14:L15)</f>
        <v>5070</v>
      </c>
      <c r="M16" s="638"/>
    </row>
    <row r="17" spans="1:17" s="265" customFormat="1" ht="12.75" customHeight="1">
      <c r="A17" s="650" t="s">
        <v>29</v>
      </c>
      <c r="B17" s="650"/>
      <c r="C17" s="449"/>
      <c r="D17" s="342"/>
      <c r="E17" s="452"/>
      <c r="F17" s="452"/>
      <c r="G17" s="452"/>
      <c r="H17" s="445"/>
      <c r="I17" s="445"/>
      <c r="J17" s="445"/>
      <c r="K17" s="445"/>
      <c r="L17" s="445"/>
      <c r="M17" s="260"/>
    </row>
    <row r="18" spans="1:17" s="265" customFormat="1" ht="12.75" customHeight="1">
      <c r="A18" s="370"/>
      <c r="B18" s="371" t="s">
        <v>30</v>
      </c>
      <c r="C18" s="353">
        <v>-148</v>
      </c>
      <c r="D18" s="353">
        <v>241</v>
      </c>
      <c r="E18" s="353">
        <v>27</v>
      </c>
      <c r="F18" s="353">
        <v>-129</v>
      </c>
      <c r="G18" s="353">
        <v>-287</v>
      </c>
      <c r="H18" s="352">
        <v>5041</v>
      </c>
      <c r="I18" s="352">
        <v>238</v>
      </c>
      <c r="J18" s="352">
        <v>-377</v>
      </c>
      <c r="K18" s="352">
        <v>139</v>
      </c>
      <c r="L18" s="352">
        <v>5041</v>
      </c>
      <c r="M18" s="638"/>
    </row>
    <row r="19" spans="1:17" s="355" customFormat="1" ht="12.75" customHeight="1">
      <c r="A19" s="377"/>
      <c r="B19" s="378" t="s">
        <v>144</v>
      </c>
      <c r="C19" s="580">
        <v>0</v>
      </c>
      <c r="D19" s="580">
        <v>0</v>
      </c>
      <c r="E19" s="580">
        <v>0</v>
      </c>
      <c r="F19" s="580">
        <v>0</v>
      </c>
      <c r="G19" s="580">
        <v>0</v>
      </c>
      <c r="H19" s="448">
        <v>29</v>
      </c>
      <c r="I19" s="61">
        <v>0</v>
      </c>
      <c r="J19" s="61">
        <v>0</v>
      </c>
      <c r="K19" s="61">
        <v>0</v>
      </c>
      <c r="L19" s="445">
        <v>29</v>
      </c>
      <c r="M19" s="638"/>
      <c r="N19" s="354"/>
    </row>
    <row r="20" spans="1:17" s="265" customFormat="1" ht="12.75" customHeight="1" thickBot="1">
      <c r="A20" s="379"/>
      <c r="B20" s="379"/>
      <c r="C20" s="347">
        <f>SUM(C18:C19)</f>
        <v>-148</v>
      </c>
      <c r="D20" s="434">
        <f>SUM(D18:D19)</f>
        <v>241</v>
      </c>
      <c r="E20" s="347">
        <f>SUM(E18:E19)</f>
        <v>27</v>
      </c>
      <c r="F20" s="347">
        <f t="shared" ref="F20:G20" si="2">SUM(F18:F19)</f>
        <v>-129</v>
      </c>
      <c r="G20" s="347">
        <f t="shared" si="2"/>
        <v>-287</v>
      </c>
      <c r="H20" s="348">
        <f>SUM(H18:H19)</f>
        <v>5070</v>
      </c>
      <c r="I20" s="348">
        <f>SUM(I18:I19)</f>
        <v>238</v>
      </c>
      <c r="J20" s="348">
        <f>SUM(J18:J19)</f>
        <v>-377</v>
      </c>
      <c r="K20" s="348">
        <f>SUM(K18:K19)</f>
        <v>139</v>
      </c>
      <c r="L20" s="348">
        <f>SUM(L18:L19)</f>
        <v>5070</v>
      </c>
      <c r="M20" s="638"/>
    </row>
    <row r="21" spans="1:17" s="265" customFormat="1" ht="12.75" customHeight="1">
      <c r="A21" s="651" t="s">
        <v>194</v>
      </c>
      <c r="B21" s="651"/>
      <c r="C21" s="436"/>
      <c r="D21" s="439"/>
      <c r="E21" s="437"/>
      <c r="F21" s="437"/>
      <c r="G21" s="437"/>
      <c r="H21" s="440"/>
      <c r="I21" s="440"/>
      <c r="J21" s="440"/>
      <c r="K21" s="440"/>
      <c r="L21" s="440"/>
      <c r="M21" s="260"/>
    </row>
    <row r="22" spans="1:17" s="265" customFormat="1" ht="12.75" customHeight="1">
      <c r="A22" s="368"/>
      <c r="B22" s="369" t="s">
        <v>188</v>
      </c>
      <c r="C22" s="435">
        <v>-1.67</v>
      </c>
      <c r="D22" s="435">
        <v>2.48</v>
      </c>
      <c r="E22" s="435">
        <v>0.2</v>
      </c>
      <c r="F22" s="435">
        <v>-1.22</v>
      </c>
      <c r="G22" s="435">
        <v>-3.09</v>
      </c>
      <c r="H22" s="440">
        <v>-2.87</v>
      </c>
      <c r="I22" s="440">
        <v>2.42</v>
      </c>
      <c r="J22" s="440">
        <v>-3.97</v>
      </c>
      <c r="K22" s="440">
        <v>1.36</v>
      </c>
      <c r="L22" s="440">
        <v>-2.66</v>
      </c>
      <c r="M22" s="638"/>
    </row>
    <row r="23" spans="1:17" s="265" customFormat="1" ht="12.75" customHeight="1">
      <c r="A23" s="370"/>
      <c r="B23" s="369" t="s">
        <v>189</v>
      </c>
      <c r="C23" s="435">
        <v>-1.67</v>
      </c>
      <c r="D23" s="435">
        <v>2.4</v>
      </c>
      <c r="E23" s="435">
        <v>0.2</v>
      </c>
      <c r="F23" s="435">
        <v>-1.22</v>
      </c>
      <c r="G23" s="435">
        <v>-3.09</v>
      </c>
      <c r="H23" s="440">
        <v>-2.87</v>
      </c>
      <c r="I23" s="440">
        <v>2.35</v>
      </c>
      <c r="J23" s="440">
        <v>-3.97</v>
      </c>
      <c r="K23" s="440">
        <v>1.34</v>
      </c>
      <c r="L23" s="440">
        <v>-2.59</v>
      </c>
      <c r="M23" s="638"/>
      <c r="N23" s="268"/>
      <c r="O23" s="269"/>
      <c r="P23" s="269"/>
      <c r="Q23" s="269"/>
    </row>
    <row r="24" spans="1:17" s="265" customFormat="1" ht="12.75" customHeight="1">
      <c r="A24" s="370"/>
      <c r="B24" s="371" t="s">
        <v>145</v>
      </c>
      <c r="C24" s="435">
        <v>-0.21</v>
      </c>
      <c r="D24" s="432">
        <v>9.9999999999999996E-70</v>
      </c>
      <c r="E24" s="432">
        <v>9.9999999999999996E-70</v>
      </c>
      <c r="F24" s="435">
        <v>-0.21</v>
      </c>
      <c r="G24" s="432">
        <v>9.9999999999999996E-70</v>
      </c>
      <c r="H24" s="440">
        <v>54.92</v>
      </c>
      <c r="I24" s="441">
        <v>-0.01</v>
      </c>
      <c r="J24" s="441">
        <v>-0.01</v>
      </c>
      <c r="K24" s="441">
        <v>-0.01</v>
      </c>
      <c r="L24" s="440">
        <v>54.6</v>
      </c>
      <c r="M24" s="638"/>
    </row>
    <row r="25" spans="1:17" s="265" customFormat="1" ht="12.75" customHeight="1" thickBot="1">
      <c r="A25" s="371"/>
      <c r="B25" s="371" t="s">
        <v>146</v>
      </c>
      <c r="C25" s="438">
        <v>-0.21</v>
      </c>
      <c r="D25" s="433">
        <v>9.9999999999999996E-70</v>
      </c>
      <c r="E25" s="433">
        <v>9.9999999999999996E-70</v>
      </c>
      <c r="F25" s="438">
        <v>-0.21</v>
      </c>
      <c r="G25" s="433">
        <v>9.9999999999999996E-70</v>
      </c>
      <c r="H25" s="442">
        <v>53.41</v>
      </c>
      <c r="I25" s="443">
        <v>-0.01</v>
      </c>
      <c r="J25" s="443">
        <v>-0.01</v>
      </c>
      <c r="K25" s="442">
        <v>-0.01</v>
      </c>
      <c r="L25" s="442">
        <v>53.31</v>
      </c>
      <c r="M25" s="638"/>
    </row>
    <row r="26" spans="1:17" ht="13.5" customHeight="1">
      <c r="A26" s="380" t="s">
        <v>147</v>
      </c>
      <c r="B26" s="381"/>
      <c r="C26" s="357"/>
      <c r="D26" s="357"/>
      <c r="E26" s="357"/>
      <c r="F26" s="357"/>
      <c r="G26" s="357"/>
      <c r="H26" s="358"/>
      <c r="I26" s="358"/>
      <c r="J26" s="359"/>
      <c r="K26" s="359"/>
      <c r="L26" s="359"/>
      <c r="M26" s="260"/>
    </row>
    <row r="27" spans="1:17" s="270" customFormat="1" ht="12.75" customHeight="1">
      <c r="A27" s="382"/>
      <c r="B27" s="366" t="s">
        <v>192</v>
      </c>
      <c r="C27" s="360">
        <v>55.5</v>
      </c>
      <c r="D27" s="360">
        <v>55.5</v>
      </c>
      <c r="E27" s="360">
        <v>35.090000000000003</v>
      </c>
      <c r="F27" s="360">
        <v>37.25</v>
      </c>
      <c r="G27" s="360">
        <v>46</v>
      </c>
      <c r="H27" s="361">
        <v>57</v>
      </c>
      <c r="I27" s="361">
        <v>57</v>
      </c>
      <c r="J27" s="361">
        <v>55.75</v>
      </c>
      <c r="K27" s="361">
        <v>33</v>
      </c>
      <c r="L27" s="361">
        <v>24.5</v>
      </c>
      <c r="M27" s="260"/>
    </row>
    <row r="28" spans="1:17" s="270" customFormat="1" ht="12.75" customHeight="1" thickBot="1">
      <c r="A28" s="367"/>
      <c r="B28" s="367" t="s">
        <v>193</v>
      </c>
      <c r="C28" s="362">
        <v>18.3</v>
      </c>
      <c r="D28" s="362">
        <v>24.39</v>
      </c>
      <c r="E28" s="362">
        <v>18.3</v>
      </c>
      <c r="F28" s="362">
        <v>18.670000000000002</v>
      </c>
      <c r="G28" s="362">
        <v>29</v>
      </c>
      <c r="H28" s="363">
        <v>11.5</v>
      </c>
      <c r="I28" s="363">
        <v>36.25</v>
      </c>
      <c r="J28" s="363">
        <v>31.5</v>
      </c>
      <c r="K28" s="363">
        <v>21.25</v>
      </c>
      <c r="L28" s="363">
        <v>11.5</v>
      </c>
      <c r="M28" s="260"/>
    </row>
    <row r="29" spans="1:17" s="272" customFormat="1" ht="25.5" customHeight="1">
      <c r="A29" s="271">
        <v>-1</v>
      </c>
      <c r="B29" s="652" t="s">
        <v>148</v>
      </c>
      <c r="C29" s="652"/>
      <c r="D29" s="652"/>
      <c r="E29" s="652"/>
      <c r="F29" s="652"/>
      <c r="G29" s="652"/>
      <c r="H29" s="652"/>
      <c r="I29" s="652"/>
      <c r="J29" s="652"/>
      <c r="K29" s="652"/>
      <c r="L29" s="652"/>
      <c r="M29" s="260"/>
    </row>
    <row r="30" spans="1:17" s="272" customFormat="1" ht="25.5" customHeight="1">
      <c r="A30" s="271">
        <v>-2</v>
      </c>
      <c r="B30" s="652" t="s">
        <v>232</v>
      </c>
      <c r="C30" s="652"/>
      <c r="D30" s="652"/>
      <c r="E30" s="652"/>
      <c r="F30" s="652"/>
      <c r="G30" s="652"/>
      <c r="H30" s="652"/>
      <c r="I30" s="652"/>
      <c r="J30" s="652"/>
      <c r="K30" s="652"/>
      <c r="L30" s="652"/>
      <c r="M30" s="260"/>
    </row>
    <row r="31" spans="1:17" s="272" customFormat="1" ht="12.75" customHeight="1">
      <c r="A31" s="271">
        <v>-3</v>
      </c>
      <c r="B31" s="652" t="s">
        <v>191</v>
      </c>
      <c r="C31" s="652"/>
      <c r="D31" s="652"/>
      <c r="E31" s="652"/>
      <c r="F31" s="652"/>
      <c r="G31" s="652"/>
      <c r="H31" s="652"/>
      <c r="I31" s="652"/>
      <c r="J31" s="652"/>
      <c r="K31" s="652"/>
      <c r="L31" s="652"/>
      <c r="M31" s="260"/>
    </row>
    <row r="32" spans="1:17">
      <c r="A32" s="648"/>
      <c r="B32" s="648"/>
      <c r="C32" s="648"/>
      <c r="D32" s="648"/>
      <c r="E32" s="648"/>
      <c r="F32" s="648"/>
      <c r="G32" s="648"/>
      <c r="H32" s="648"/>
      <c r="I32" s="648"/>
      <c r="J32" s="648"/>
      <c r="K32" s="648"/>
      <c r="L32" s="648"/>
      <c r="M32" s="273"/>
    </row>
    <row r="33" spans="3:12" ht="12" customHeight="1">
      <c r="C33" s="639"/>
      <c r="D33" s="639"/>
      <c r="E33" s="639"/>
      <c r="F33" s="639"/>
      <c r="G33" s="639"/>
      <c r="H33" s="639"/>
      <c r="I33" s="639"/>
      <c r="J33" s="639"/>
      <c r="K33" s="639"/>
      <c r="L33" s="639"/>
    </row>
    <row r="34" spans="3:12" ht="12" customHeight="1">
      <c r="C34" s="275"/>
      <c r="E34" s="275"/>
      <c r="F34" s="275"/>
      <c r="G34" s="275"/>
    </row>
  </sheetData>
  <mergeCells count="8">
    <mergeCell ref="A32:L32"/>
    <mergeCell ref="K6:L6"/>
    <mergeCell ref="A7:B7"/>
    <mergeCell ref="A17:B17"/>
    <mergeCell ref="A21:B21"/>
    <mergeCell ref="B29:L29"/>
    <mergeCell ref="B30:L30"/>
    <mergeCell ref="B31:L31"/>
  </mergeCells>
  <pageMargins left="0.70866141732283505" right="0.70866141732283505" top="0.74803149606299202" bottom="0.74803149606299202" header="0.31496062992126" footer="0.31496062992126"/>
  <pageSetup scale="82" orientation="landscape" r:id="rId1"/>
  <headerFooter alignWithMargins="0">
    <oddFooter>&amp;C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C848A-40FC-488B-8B4C-F2F43749EDEC}">
  <sheetPr>
    <pageSetUpPr fitToPage="1"/>
  </sheetPr>
  <dimension ref="A1:AW56"/>
  <sheetViews>
    <sheetView showGridLines="0" view="pageBreakPreview" topLeftCell="A26" zoomScale="120" zoomScaleNormal="120" zoomScaleSheetLayoutView="120" workbookViewId="0">
      <selection activeCell="O28" sqref="O28"/>
    </sheetView>
  </sheetViews>
  <sheetFormatPr defaultColWidth="10.6640625" defaultRowHeight="12" customHeight="1"/>
  <cols>
    <col min="1" max="1" width="2.5" style="255" customWidth="1"/>
    <col min="2" max="2" width="72" style="255" customWidth="1"/>
    <col min="3" max="3" width="11.83203125" style="275" customWidth="1"/>
    <col min="4" max="4" width="3.83203125" style="274" customWidth="1"/>
    <col min="5" max="5" width="11.83203125" style="274" customWidth="1"/>
    <col min="6" max="6" width="3.83203125" style="274" customWidth="1"/>
    <col min="7" max="7" width="11.83203125" style="274" customWidth="1"/>
    <col min="8" max="8" width="3.83203125" style="255" customWidth="1"/>
    <col min="9" max="9" width="11.83203125" style="274" customWidth="1"/>
    <col min="10" max="10" width="3.83203125" style="598" customWidth="1"/>
    <col min="11" max="11" width="11.83203125" style="274" customWidth="1"/>
    <col min="12" max="12" width="3.83203125" style="255" customWidth="1"/>
    <col min="13" max="13" width="10.6640625" style="640"/>
    <col min="14" max="16384" width="10.6640625" style="255"/>
  </cols>
  <sheetData>
    <row r="1" spans="1:49" ht="12.75" customHeight="1">
      <c r="A1" s="252" t="s">
        <v>0</v>
      </c>
      <c r="B1" s="253"/>
      <c r="C1" s="253"/>
      <c r="D1" s="253"/>
      <c r="E1" s="254"/>
      <c r="F1" s="253"/>
      <c r="G1" s="253"/>
      <c r="H1" s="501"/>
      <c r="I1" s="253"/>
      <c r="K1" s="253"/>
      <c r="L1" s="501"/>
    </row>
    <row r="2" spans="1:49" ht="12.75" customHeight="1">
      <c r="A2" s="256" t="s">
        <v>149</v>
      </c>
      <c r="B2" s="253"/>
      <c r="C2" s="253"/>
      <c r="D2" s="253"/>
      <c r="E2" s="254"/>
      <c r="F2" s="253"/>
      <c r="G2" s="253"/>
      <c r="H2" s="501"/>
      <c r="I2" s="253"/>
      <c r="K2" s="253"/>
      <c r="L2" s="501"/>
    </row>
    <row r="3" spans="1:49" ht="12.75" customHeight="1">
      <c r="A3" s="257" t="s">
        <v>150</v>
      </c>
      <c r="B3" s="254"/>
      <c r="C3" s="253"/>
      <c r="D3" s="254"/>
      <c r="E3" s="254"/>
      <c r="F3" s="254"/>
      <c r="G3" s="254"/>
      <c r="H3" s="500"/>
      <c r="I3" s="254"/>
      <c r="K3" s="254"/>
      <c r="L3" s="500"/>
    </row>
    <row r="4" spans="1:49" s="279" customFormat="1" ht="12.75" customHeight="1" thickBot="1">
      <c r="A4" s="276"/>
      <c r="B4" s="259"/>
      <c r="C4" s="277"/>
      <c r="D4" s="277"/>
      <c r="E4" s="278"/>
      <c r="F4" s="277"/>
      <c r="G4" s="277"/>
      <c r="H4" s="301"/>
      <c r="I4" s="277"/>
      <c r="J4" s="599"/>
      <c r="K4" s="277"/>
      <c r="L4" s="301"/>
      <c r="M4" s="640"/>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255"/>
      <c r="AP4" s="255"/>
      <c r="AQ4" s="255"/>
      <c r="AR4" s="255"/>
      <c r="AS4" s="255"/>
      <c r="AT4" s="255"/>
      <c r="AU4" s="255"/>
      <c r="AV4" s="255"/>
      <c r="AW4" s="255"/>
    </row>
    <row r="5" spans="1:49" ht="12.75" customHeight="1">
      <c r="A5" s="256" t="s">
        <v>151</v>
      </c>
      <c r="B5" s="257"/>
      <c r="C5" s="455" t="s">
        <v>228</v>
      </c>
      <c r="D5" s="340"/>
      <c r="E5" s="281" t="s">
        <v>152</v>
      </c>
      <c r="F5" s="280"/>
      <c r="G5" s="281" t="s">
        <v>153</v>
      </c>
      <c r="H5" s="582" t="s">
        <v>155</v>
      </c>
      <c r="I5" s="281" t="s">
        <v>154</v>
      </c>
      <c r="J5" s="582" t="s">
        <v>155</v>
      </c>
      <c r="K5" s="281" t="s">
        <v>156</v>
      </c>
      <c r="L5" s="582" t="s">
        <v>155</v>
      </c>
    </row>
    <row r="6" spans="1:49" ht="12.75" customHeight="1" thickBot="1">
      <c r="A6" s="283" t="s">
        <v>19</v>
      </c>
      <c r="B6" s="283"/>
      <c r="C6" s="456">
        <v>6913</v>
      </c>
      <c r="D6" s="341"/>
      <c r="E6" s="285">
        <v>6085</v>
      </c>
      <c r="F6" s="284"/>
      <c r="G6" s="285">
        <v>6487</v>
      </c>
      <c r="H6" s="583"/>
      <c r="I6" s="285">
        <v>7488</v>
      </c>
      <c r="J6" s="583"/>
      <c r="K6" s="285">
        <v>7321</v>
      </c>
      <c r="L6" s="583"/>
    </row>
    <row r="7" spans="1:49" ht="12.75" customHeight="1">
      <c r="A7" s="253" t="s">
        <v>157</v>
      </c>
      <c r="B7" s="257"/>
      <c r="C7" s="457">
        <v>512</v>
      </c>
      <c r="E7" s="286">
        <v>223</v>
      </c>
      <c r="F7" s="287"/>
      <c r="G7" s="286">
        <v>-211</v>
      </c>
      <c r="H7" s="584"/>
      <c r="I7" s="286">
        <v>400</v>
      </c>
      <c r="J7" s="584"/>
      <c r="K7" s="286">
        <v>279</v>
      </c>
      <c r="L7" s="584"/>
    </row>
    <row r="8" spans="1:49" ht="12.75" customHeight="1">
      <c r="A8" s="289" t="s">
        <v>24</v>
      </c>
      <c r="B8" s="290"/>
      <c r="C8" s="458">
        <v>-26</v>
      </c>
      <c r="D8" s="339"/>
      <c r="E8" s="292">
        <v>-18</v>
      </c>
      <c r="F8" s="291"/>
      <c r="G8" s="292">
        <v>-1123</v>
      </c>
      <c r="H8" s="585"/>
      <c r="I8" s="292">
        <v>920</v>
      </c>
      <c r="J8" s="585"/>
      <c r="K8" s="292">
        <v>52</v>
      </c>
      <c r="L8" s="585"/>
    </row>
    <row r="9" spans="1:49" ht="12.75" customHeight="1">
      <c r="A9" s="253" t="s">
        <v>25</v>
      </c>
      <c r="B9" s="257"/>
      <c r="C9" s="275">
        <v>538</v>
      </c>
      <c r="E9" s="295">
        <f>E7-E8</f>
        <v>241</v>
      </c>
      <c r="F9" s="294"/>
      <c r="G9" s="295">
        <f>G7-G8</f>
        <v>912</v>
      </c>
      <c r="H9" s="586"/>
      <c r="I9" s="295">
        <f>I7-I8</f>
        <v>-520</v>
      </c>
      <c r="J9" s="586"/>
      <c r="K9" s="295">
        <f>K7-K8</f>
        <v>227</v>
      </c>
      <c r="L9" s="586"/>
    </row>
    <row r="10" spans="1:49" ht="12.75" customHeight="1">
      <c r="A10" s="254" t="s">
        <v>26</v>
      </c>
      <c r="B10" s="257"/>
      <c r="C10" s="275">
        <v>817</v>
      </c>
      <c r="E10" s="295">
        <v>936</v>
      </c>
      <c r="F10" s="294"/>
      <c r="G10" s="295">
        <v>1060</v>
      </c>
      <c r="H10" s="587"/>
      <c r="I10" s="295">
        <v>996</v>
      </c>
      <c r="J10" s="587"/>
      <c r="K10" s="293">
        <v>593</v>
      </c>
      <c r="L10" s="587"/>
    </row>
    <row r="11" spans="1:49" ht="12.75" customHeight="1">
      <c r="A11" s="289" t="s">
        <v>27</v>
      </c>
      <c r="B11" s="290"/>
      <c r="C11" s="458">
        <v>-33</v>
      </c>
      <c r="D11" s="339"/>
      <c r="E11" s="45">
        <v>-324</v>
      </c>
      <c r="F11" s="70"/>
      <c r="G11" s="45">
        <v>-27</v>
      </c>
      <c r="H11" s="585"/>
      <c r="I11" s="45">
        <v>-226</v>
      </c>
      <c r="J11" s="585"/>
      <c r="K11" s="292">
        <v>-87</v>
      </c>
      <c r="L11" s="585"/>
    </row>
    <row r="12" spans="1:49" ht="12.75" customHeight="1">
      <c r="A12" s="256" t="s">
        <v>28</v>
      </c>
      <c r="B12" s="257"/>
      <c r="C12" s="275">
        <v>-246</v>
      </c>
      <c r="E12" s="295">
        <f>E9-E10-E11</f>
        <v>-371</v>
      </c>
      <c r="F12" s="294"/>
      <c r="G12" s="295">
        <f>G9-G10-G11</f>
        <v>-121</v>
      </c>
      <c r="H12" s="587"/>
      <c r="I12" s="295">
        <f>I9-I10-I11</f>
        <v>-1290</v>
      </c>
      <c r="J12" s="587"/>
      <c r="K12" s="295">
        <f>K9-K10-K11</f>
        <v>-279</v>
      </c>
      <c r="L12" s="587"/>
    </row>
    <row r="13" spans="1:49" ht="12.75" customHeight="1">
      <c r="A13" s="290" t="s">
        <v>180</v>
      </c>
      <c r="B13" s="290"/>
      <c r="C13" s="458">
        <v>-118</v>
      </c>
      <c r="D13" s="339"/>
      <c r="E13" s="45">
        <v>-122</v>
      </c>
      <c r="F13" s="70"/>
      <c r="G13" s="45">
        <v>49</v>
      </c>
      <c r="H13" s="585"/>
      <c r="I13" s="45">
        <v>251</v>
      </c>
      <c r="J13" s="585"/>
      <c r="K13" s="292">
        <v>-192</v>
      </c>
      <c r="L13" s="585"/>
    </row>
    <row r="14" spans="1:49" ht="12.75" customHeight="1">
      <c r="A14" s="256" t="s">
        <v>158</v>
      </c>
      <c r="B14" s="257"/>
      <c r="C14" s="275">
        <v>-128</v>
      </c>
      <c r="E14" s="295">
        <f>E12-E13</f>
        <v>-249</v>
      </c>
      <c r="F14" s="294"/>
      <c r="G14" s="295">
        <f>G12-G13</f>
        <v>-170</v>
      </c>
      <c r="H14" s="587"/>
      <c r="I14" s="295">
        <f>I12-I13</f>
        <v>-1541</v>
      </c>
      <c r="J14" s="587"/>
      <c r="K14" s="295">
        <f>K12-K13</f>
        <v>-87</v>
      </c>
      <c r="L14" s="587"/>
    </row>
    <row r="15" spans="1:49" ht="12.75" customHeight="1">
      <c r="A15" s="257" t="s">
        <v>230</v>
      </c>
      <c r="B15" s="257"/>
      <c r="C15" s="458">
        <v>-20</v>
      </c>
      <c r="D15" s="339"/>
      <c r="E15" s="295">
        <v>5319</v>
      </c>
      <c r="F15" s="294"/>
      <c r="G15" s="295">
        <v>-398</v>
      </c>
      <c r="H15" s="587"/>
      <c r="I15" s="295">
        <v>-66</v>
      </c>
      <c r="J15" s="587"/>
      <c r="K15" s="293">
        <v>405</v>
      </c>
      <c r="L15" s="587"/>
    </row>
    <row r="16" spans="1:49" ht="12.75" customHeight="1" thickBot="1">
      <c r="A16" s="296" t="s">
        <v>80</v>
      </c>
      <c r="B16" s="296"/>
      <c r="C16" s="459">
        <f>SUM(C14:C15)</f>
        <v>-148</v>
      </c>
      <c r="D16" s="341"/>
      <c r="E16" s="285">
        <f>SUM(E14:E15)</f>
        <v>5070</v>
      </c>
      <c r="F16" s="284"/>
      <c r="G16" s="285">
        <f>SUM(G14:G15)</f>
        <v>-568</v>
      </c>
      <c r="H16" s="588"/>
      <c r="I16" s="285">
        <f>SUM(I14:I15)</f>
        <v>-1607</v>
      </c>
      <c r="J16" s="588"/>
      <c r="K16" s="285">
        <f>SUM(K14:K15)</f>
        <v>318</v>
      </c>
      <c r="L16" s="588"/>
    </row>
    <row r="17" spans="1:17" ht="12.75" customHeight="1">
      <c r="A17" s="654" t="s">
        <v>29</v>
      </c>
      <c r="B17" s="654"/>
      <c r="E17" s="297"/>
      <c r="F17" s="297"/>
      <c r="G17" s="297"/>
      <c r="H17" s="589"/>
      <c r="I17" s="297"/>
      <c r="J17" s="589"/>
      <c r="K17" s="297"/>
      <c r="L17" s="589"/>
    </row>
    <row r="18" spans="1:17" ht="12.75" customHeight="1">
      <c r="A18" s="256"/>
      <c r="B18" s="257" t="s">
        <v>30</v>
      </c>
      <c r="C18" s="460">
        <v>-148</v>
      </c>
      <c r="E18" s="288">
        <v>5041</v>
      </c>
      <c r="F18" s="287"/>
      <c r="G18" s="288">
        <v>-868</v>
      </c>
      <c r="H18" s="584"/>
      <c r="I18" s="288">
        <v>-1797</v>
      </c>
      <c r="J18" s="584"/>
      <c r="K18" s="288">
        <v>232</v>
      </c>
      <c r="L18" s="584"/>
    </row>
    <row r="19" spans="1:17" ht="12.75" customHeight="1" thickBot="1">
      <c r="A19" s="298"/>
      <c r="B19" s="298" t="s">
        <v>144</v>
      </c>
      <c r="C19" s="612">
        <v>0</v>
      </c>
      <c r="D19" s="609"/>
      <c r="E19" s="300">
        <v>29</v>
      </c>
      <c r="F19" s="299"/>
      <c r="G19" s="300">
        <v>300</v>
      </c>
      <c r="H19" s="590"/>
      <c r="I19" s="300">
        <v>190</v>
      </c>
      <c r="J19" s="590"/>
      <c r="K19" s="300">
        <v>86</v>
      </c>
      <c r="L19" s="590"/>
    </row>
    <row r="20" spans="1:17" ht="12.75" thickBot="1">
      <c r="A20" s="301" t="s">
        <v>231</v>
      </c>
      <c r="B20" s="301"/>
      <c r="C20" s="608">
        <v>101</v>
      </c>
      <c r="D20" s="609"/>
      <c r="E20" s="300">
        <v>-326</v>
      </c>
      <c r="F20" s="299"/>
      <c r="G20" s="300">
        <v>-1115</v>
      </c>
      <c r="H20" s="590"/>
      <c r="I20" s="300">
        <v>-406</v>
      </c>
      <c r="J20" s="590"/>
      <c r="K20" s="300">
        <v>-7</v>
      </c>
      <c r="L20" s="590"/>
    </row>
    <row r="21" spans="1:17" ht="12.75" customHeight="1">
      <c r="A21" s="655" t="s">
        <v>235</v>
      </c>
      <c r="B21" s="655"/>
      <c r="C21" s="462"/>
      <c r="D21" s="383"/>
      <c r="E21" s="384"/>
      <c r="F21" s="385"/>
      <c r="G21" s="384"/>
      <c r="H21" s="600"/>
      <c r="I21" s="384"/>
      <c r="J21" s="600"/>
      <c r="K21" s="384"/>
      <c r="L21" s="591"/>
    </row>
    <row r="22" spans="1:17" ht="12.75" customHeight="1">
      <c r="A22" s="256"/>
      <c r="B22" s="694" t="s">
        <v>197</v>
      </c>
      <c r="C22" s="463">
        <v>-1.67</v>
      </c>
      <c r="D22" s="383"/>
      <c r="E22" s="386">
        <v>-2.87</v>
      </c>
      <c r="F22" s="387"/>
      <c r="G22" s="386">
        <v>-1.95</v>
      </c>
      <c r="H22" s="601"/>
      <c r="I22" s="388">
        <v>-16.37</v>
      </c>
      <c r="J22" s="601"/>
      <c r="K22" s="389">
        <v>-0.09</v>
      </c>
      <c r="L22" s="592"/>
      <c r="N22" s="304"/>
      <c r="O22" s="304"/>
      <c r="P22" s="305"/>
      <c r="Q22" s="304"/>
    </row>
    <row r="23" spans="1:17" ht="12.75" customHeight="1">
      <c r="A23" s="431"/>
      <c r="B23" s="694" t="s">
        <v>189</v>
      </c>
      <c r="C23" s="463">
        <v>-1.67</v>
      </c>
      <c r="D23" s="383"/>
      <c r="E23" s="386">
        <v>-2.87</v>
      </c>
      <c r="F23" s="387"/>
      <c r="G23" s="386">
        <v>-1.95</v>
      </c>
      <c r="H23" s="601"/>
      <c r="I23" s="388">
        <v>-16.37</v>
      </c>
      <c r="J23" s="601"/>
      <c r="K23" s="389">
        <v>-0.09</v>
      </c>
      <c r="L23" s="592"/>
      <c r="N23" s="304"/>
      <c r="O23" s="304"/>
      <c r="P23" s="305"/>
      <c r="Q23" s="304"/>
    </row>
    <row r="24" spans="1:17" ht="12.75" customHeight="1">
      <c r="A24" s="256"/>
      <c r="B24" s="694" t="s">
        <v>145</v>
      </c>
      <c r="C24" s="463">
        <v>-0.21</v>
      </c>
      <c r="D24" s="383"/>
      <c r="E24" s="386">
        <v>54.92</v>
      </c>
      <c r="F24" s="387"/>
      <c r="G24" s="386">
        <v>-7.24</v>
      </c>
      <c r="H24" s="601"/>
      <c r="I24" s="386">
        <v>-2.68</v>
      </c>
      <c r="J24" s="601"/>
      <c r="K24" s="386">
        <v>2.63</v>
      </c>
      <c r="L24" s="592"/>
    </row>
    <row r="25" spans="1:17" ht="12.75" customHeight="1">
      <c r="A25" s="256"/>
      <c r="B25" s="694" t="s">
        <v>146</v>
      </c>
      <c r="C25" s="463">
        <v>-0.21</v>
      </c>
      <c r="D25" s="383"/>
      <c r="E25" s="386">
        <v>53.41</v>
      </c>
      <c r="F25" s="387"/>
      <c r="G25" s="386">
        <v>-7.24</v>
      </c>
      <c r="H25" s="601"/>
      <c r="I25" s="386">
        <v>-2.68</v>
      </c>
      <c r="J25" s="601"/>
      <c r="K25" s="386">
        <v>2.44</v>
      </c>
      <c r="L25" s="592"/>
    </row>
    <row r="26" spans="1:17" ht="12.75" customHeight="1" thickBot="1">
      <c r="A26" s="298"/>
      <c r="B26" s="695" t="s">
        <v>236</v>
      </c>
      <c r="C26" s="464">
        <v>0.74</v>
      </c>
      <c r="D26" s="390"/>
      <c r="E26" s="391">
        <v>-3.66</v>
      </c>
      <c r="F26" s="392"/>
      <c r="G26" s="391">
        <v>-11.76</v>
      </c>
      <c r="H26" s="602"/>
      <c r="I26" s="391">
        <v>-4.47</v>
      </c>
      <c r="J26" s="602"/>
      <c r="K26" s="391">
        <v>0.72</v>
      </c>
      <c r="L26" s="593"/>
    </row>
    <row r="27" spans="1:17" ht="12.75" customHeight="1">
      <c r="A27" s="308" t="s">
        <v>159</v>
      </c>
      <c r="J27" s="255"/>
    </row>
    <row r="28" spans="1:17" ht="12.75" customHeight="1">
      <c r="B28" s="255" t="s">
        <v>160</v>
      </c>
      <c r="C28" s="465">
        <v>5256</v>
      </c>
      <c r="E28" s="310">
        <v>4575</v>
      </c>
      <c r="F28" s="309"/>
      <c r="G28" s="310">
        <v>5182</v>
      </c>
      <c r="H28" s="594" t="s">
        <v>234</v>
      </c>
      <c r="I28" s="310">
        <v>5187</v>
      </c>
      <c r="J28" s="594" t="s">
        <v>234</v>
      </c>
      <c r="K28" s="310">
        <v>5803</v>
      </c>
      <c r="L28" s="594" t="s">
        <v>234</v>
      </c>
    </row>
    <row r="29" spans="1:17" ht="12.75" customHeight="1">
      <c r="B29" s="255" t="s">
        <v>237</v>
      </c>
      <c r="C29" s="465">
        <v>337</v>
      </c>
      <c r="E29" s="310">
        <v>232</v>
      </c>
      <c r="F29" s="309"/>
      <c r="G29" s="310">
        <v>354</v>
      </c>
      <c r="H29" s="272"/>
      <c r="I29" s="310">
        <v>523</v>
      </c>
      <c r="J29" s="272"/>
      <c r="K29" s="310">
        <v>415</v>
      </c>
      <c r="L29" s="272"/>
    </row>
    <row r="30" spans="1:17" ht="12.75" customHeight="1">
      <c r="B30" s="255" t="s">
        <v>238</v>
      </c>
      <c r="C30" s="465">
        <v>415</v>
      </c>
      <c r="E30" s="310">
        <v>417</v>
      </c>
      <c r="F30" s="309"/>
      <c r="G30" s="310">
        <v>510</v>
      </c>
      <c r="H30" s="272"/>
      <c r="I30" s="310">
        <v>422</v>
      </c>
      <c r="J30" s="272"/>
      <c r="K30" s="310">
        <v>272</v>
      </c>
      <c r="L30" s="272"/>
    </row>
    <row r="31" spans="1:17" ht="12.75" customHeight="1">
      <c r="B31" s="255" t="s">
        <v>239</v>
      </c>
      <c r="C31" s="465">
        <v>3</v>
      </c>
      <c r="E31" s="310">
        <v>3</v>
      </c>
      <c r="F31" s="309"/>
      <c r="G31" s="310">
        <v>42</v>
      </c>
      <c r="H31" s="272"/>
      <c r="I31" s="310">
        <v>-4</v>
      </c>
      <c r="J31" s="272"/>
      <c r="K31" s="310">
        <v>11</v>
      </c>
      <c r="L31" s="272"/>
    </row>
    <row r="32" spans="1:17" ht="12.75" customHeight="1">
      <c r="B32" s="255" t="s">
        <v>161</v>
      </c>
      <c r="C32" s="466"/>
      <c r="E32" s="309"/>
      <c r="F32" s="309"/>
      <c r="G32" s="309"/>
      <c r="H32" s="272"/>
      <c r="I32" s="309"/>
      <c r="J32" s="272"/>
      <c r="K32" s="309"/>
      <c r="L32" s="272"/>
    </row>
    <row r="33" spans="1:27" ht="12.75" customHeight="1">
      <c r="B33" s="255" t="s">
        <v>162</v>
      </c>
      <c r="C33" s="467">
        <v>9.9999999999999996E-70</v>
      </c>
      <c r="E33" s="303">
        <v>9.9999999999999996E-70</v>
      </c>
      <c r="F33" s="311"/>
      <c r="G33" s="303">
        <v>9.9999999999999996E-70</v>
      </c>
      <c r="H33" s="595"/>
      <c r="I33" s="303">
        <v>9.9999999999999996E-70</v>
      </c>
      <c r="J33" s="595"/>
      <c r="K33" s="303">
        <v>9.9999999999999996E-70</v>
      </c>
      <c r="L33" s="595"/>
    </row>
    <row r="34" spans="1:27" ht="12.75" customHeight="1">
      <c r="B34" s="255" t="s">
        <v>163</v>
      </c>
      <c r="C34" s="467">
        <v>9.9999999999999996E-70</v>
      </c>
      <c r="E34" s="302">
        <v>9.9999999999999996E-70</v>
      </c>
      <c r="F34" s="311"/>
      <c r="G34" s="302">
        <v>9.9999999999999996E-70</v>
      </c>
      <c r="H34" s="595"/>
      <c r="I34" s="302">
        <v>9.9999999999999996E-70</v>
      </c>
      <c r="J34" s="595"/>
      <c r="K34" s="302">
        <v>9.9999999999999996E-70</v>
      </c>
      <c r="L34" s="595"/>
    </row>
    <row r="35" spans="1:27" ht="12.75" customHeight="1">
      <c r="B35" s="255" t="s">
        <v>164</v>
      </c>
      <c r="C35" s="466"/>
      <c r="E35" s="309"/>
      <c r="F35" s="309"/>
      <c r="G35" s="309"/>
      <c r="H35" s="272"/>
      <c r="I35" s="309"/>
      <c r="J35" s="272"/>
      <c r="K35" s="309"/>
      <c r="L35" s="272"/>
    </row>
    <row r="36" spans="1:27" ht="12.75" customHeight="1">
      <c r="B36" s="255" t="s">
        <v>165</v>
      </c>
      <c r="C36" s="466">
        <v>1.03</v>
      </c>
      <c r="E36" s="307">
        <v>0.61</v>
      </c>
      <c r="F36" s="309"/>
      <c r="G36" s="307">
        <v>0.72</v>
      </c>
      <c r="H36" s="272"/>
      <c r="I36" s="307">
        <v>0.99</v>
      </c>
      <c r="J36" s="272"/>
      <c r="K36" s="307">
        <v>0.9</v>
      </c>
      <c r="L36" s="272"/>
    </row>
    <row r="37" spans="1:27" ht="12.75" customHeight="1">
      <c r="B37" s="255" t="s">
        <v>166</v>
      </c>
      <c r="C37" s="466">
        <v>1.07</v>
      </c>
      <c r="E37" s="307">
        <v>1</v>
      </c>
      <c r="F37" s="309"/>
      <c r="G37" s="307">
        <v>1</v>
      </c>
      <c r="H37" s="272"/>
      <c r="I37" s="307">
        <v>1</v>
      </c>
      <c r="J37" s="272"/>
      <c r="K37" s="307">
        <v>1</v>
      </c>
      <c r="L37" s="272"/>
    </row>
    <row r="38" spans="1:27" ht="12.75" customHeight="1" thickBot="1">
      <c r="A38" s="279"/>
      <c r="B38" s="279" t="s">
        <v>167</v>
      </c>
      <c r="C38" s="461">
        <v>1.56</v>
      </c>
      <c r="D38" s="338"/>
      <c r="E38" s="306">
        <v>1.56</v>
      </c>
      <c r="F38" s="312"/>
      <c r="G38" s="306">
        <v>1.56</v>
      </c>
      <c r="H38" s="596"/>
      <c r="I38" s="306">
        <v>1.56</v>
      </c>
      <c r="J38" s="596"/>
      <c r="K38" s="306">
        <v>1.56</v>
      </c>
      <c r="L38" s="596"/>
    </row>
    <row r="39" spans="1:27" ht="12.75" customHeight="1">
      <c r="A39" s="308" t="s">
        <v>168</v>
      </c>
      <c r="C39" s="462"/>
      <c r="D39" s="383"/>
      <c r="E39" s="393"/>
      <c r="F39" s="393"/>
      <c r="G39" s="393"/>
      <c r="H39" s="603"/>
      <c r="I39" s="402"/>
      <c r="J39" s="603"/>
      <c r="K39" s="393"/>
      <c r="L39" s="272"/>
    </row>
    <row r="40" spans="1:27" ht="12.75" customHeight="1">
      <c r="B40" s="308" t="s">
        <v>240</v>
      </c>
      <c r="C40" s="468"/>
      <c r="D40" s="383"/>
      <c r="E40" s="393"/>
      <c r="F40" s="393"/>
      <c r="G40" s="393"/>
      <c r="H40" s="603"/>
      <c r="I40" s="343"/>
      <c r="K40" s="393"/>
      <c r="L40" s="272"/>
    </row>
    <row r="41" spans="1:27" ht="12.75" customHeight="1">
      <c r="B41" s="255" t="s">
        <v>169</v>
      </c>
      <c r="C41" s="469">
        <v>56.03</v>
      </c>
      <c r="D41" s="383"/>
      <c r="E41" s="394">
        <v>58.25</v>
      </c>
      <c r="F41" s="393"/>
      <c r="G41" s="394">
        <v>50.5</v>
      </c>
      <c r="H41" s="603"/>
      <c r="I41" s="394">
        <v>77</v>
      </c>
      <c r="K41" s="394">
        <v>140</v>
      </c>
      <c r="L41" s="272"/>
    </row>
    <row r="42" spans="1:27" ht="12.75" customHeight="1">
      <c r="B42" s="255" t="s">
        <v>170</v>
      </c>
      <c r="C42" s="469">
        <v>21.46</v>
      </c>
      <c r="D42" s="383"/>
      <c r="E42" s="394">
        <v>19</v>
      </c>
      <c r="F42" s="393"/>
      <c r="G42" s="394">
        <v>9.5</v>
      </c>
      <c r="H42" s="603"/>
      <c r="I42" s="343">
        <v>39.25</v>
      </c>
      <c r="K42" s="394">
        <v>42.5</v>
      </c>
      <c r="L42" s="272"/>
    </row>
    <row r="43" spans="1:27" ht="12.75" customHeight="1">
      <c r="B43" s="255" t="s">
        <v>171</v>
      </c>
      <c r="C43" s="469">
        <v>52.92</v>
      </c>
      <c r="D43" s="383"/>
      <c r="E43" s="394">
        <v>43.25</v>
      </c>
      <c r="F43" s="393"/>
      <c r="G43" s="394">
        <v>20.5</v>
      </c>
      <c r="H43" s="603"/>
      <c r="I43" s="343">
        <v>48.5</v>
      </c>
      <c r="K43" s="394">
        <v>52</v>
      </c>
      <c r="L43" s="272"/>
    </row>
    <row r="44" spans="1:27" ht="12.75" customHeight="1">
      <c r="B44" s="308" t="s">
        <v>241</v>
      </c>
      <c r="C44" s="468"/>
      <c r="D44" s="383"/>
      <c r="E44" s="393"/>
      <c r="F44" s="393"/>
      <c r="G44" s="393"/>
      <c r="H44" s="603"/>
      <c r="I44" s="343"/>
      <c r="K44" s="393"/>
      <c r="L44" s="272"/>
    </row>
    <row r="45" spans="1:27" ht="12.75" customHeight="1">
      <c r="B45" s="255" t="s">
        <v>169</v>
      </c>
      <c r="C45" s="469">
        <v>55.5</v>
      </c>
      <c r="D45" s="383"/>
      <c r="E45" s="394">
        <v>57</v>
      </c>
      <c r="F45" s="393"/>
      <c r="G45" s="394">
        <v>49.25</v>
      </c>
      <c r="H45" s="603"/>
      <c r="I45" s="343">
        <v>75.75</v>
      </c>
      <c r="K45" s="394">
        <v>139.5</v>
      </c>
      <c r="L45" s="272"/>
      <c r="P45" s="656"/>
      <c r="Q45" s="656"/>
      <c r="R45" s="656"/>
      <c r="S45" s="656"/>
      <c r="T45" s="656"/>
      <c r="U45" s="656"/>
      <c r="V45" s="656"/>
      <c r="W45" s="656"/>
      <c r="X45" s="656"/>
      <c r="Y45" s="656"/>
      <c r="Z45" s="656"/>
      <c r="AA45" s="656"/>
    </row>
    <row r="46" spans="1:27" ht="12.75" customHeight="1">
      <c r="B46" s="255" t="s">
        <v>170</v>
      </c>
      <c r="C46" s="469">
        <v>18.3</v>
      </c>
      <c r="D46" s="383"/>
      <c r="E46" s="394">
        <v>11.5</v>
      </c>
      <c r="F46" s="393"/>
      <c r="G46" s="394">
        <v>6.5</v>
      </c>
      <c r="H46" s="603"/>
      <c r="I46" s="343">
        <v>38.25</v>
      </c>
      <c r="K46" s="394">
        <v>39.75</v>
      </c>
      <c r="L46" s="272"/>
    </row>
    <row r="47" spans="1:27" ht="12.75" customHeight="1" thickBot="1">
      <c r="A47" s="279"/>
      <c r="B47" s="279" t="s">
        <v>171</v>
      </c>
      <c r="C47" s="470">
        <v>52.27</v>
      </c>
      <c r="D47" s="390"/>
      <c r="E47" s="391">
        <v>42</v>
      </c>
      <c r="F47" s="395"/>
      <c r="G47" s="391">
        <v>12</v>
      </c>
      <c r="H47" s="606"/>
      <c r="I47" s="403">
        <v>48.25</v>
      </c>
      <c r="J47" s="604"/>
      <c r="K47" s="391">
        <v>50.75</v>
      </c>
      <c r="L47" s="596"/>
    </row>
    <row r="48" spans="1:27" ht="12.75" customHeight="1">
      <c r="A48" s="313" t="s">
        <v>172</v>
      </c>
      <c r="B48" s="314"/>
      <c r="C48" s="471"/>
      <c r="D48" s="396"/>
      <c r="E48" s="398"/>
      <c r="F48" s="397"/>
      <c r="G48" s="399"/>
      <c r="H48" s="607"/>
      <c r="I48" s="401"/>
      <c r="J48" s="605"/>
      <c r="K48" s="400"/>
      <c r="L48" s="597"/>
    </row>
    <row r="49" spans="1:16" ht="12.75" customHeight="1">
      <c r="B49" s="613" t="s">
        <v>242</v>
      </c>
      <c r="C49" s="614">
        <v>94</v>
      </c>
      <c r="D49" s="615"/>
      <c r="E49" s="616">
        <v>96</v>
      </c>
      <c r="F49" s="617"/>
      <c r="G49" s="616">
        <v>97</v>
      </c>
      <c r="H49" s="618"/>
      <c r="I49" s="619">
        <v>96</v>
      </c>
      <c r="J49" s="620"/>
      <c r="K49" s="616">
        <v>95</v>
      </c>
      <c r="L49" s="621"/>
    </row>
    <row r="50" spans="1:16" ht="12.75" customHeight="1" thickBot="1">
      <c r="A50" s="279"/>
      <c r="B50" s="622" t="s">
        <v>243</v>
      </c>
      <c r="C50" s="623">
        <v>-33.159999999999997</v>
      </c>
      <c r="D50" s="624"/>
      <c r="E50" s="625">
        <v>-36.090000000000003</v>
      </c>
      <c r="F50" s="626"/>
      <c r="G50" s="625">
        <v>-100.68</v>
      </c>
      <c r="H50" s="627"/>
      <c r="I50" s="625">
        <v>-87.14</v>
      </c>
      <c r="J50" s="620"/>
      <c r="K50" s="625">
        <v>-65.86</v>
      </c>
      <c r="L50" s="628"/>
      <c r="P50" s="282"/>
    </row>
    <row r="51" spans="1:16" ht="24" customHeight="1">
      <c r="A51" s="315">
        <v>-1</v>
      </c>
      <c r="B51" s="657" t="s">
        <v>226</v>
      </c>
      <c r="C51" s="657"/>
      <c r="D51" s="657"/>
      <c r="E51" s="657"/>
      <c r="F51" s="657"/>
      <c r="G51" s="657"/>
      <c r="H51" s="657"/>
      <c r="I51" s="657"/>
      <c r="J51" s="657"/>
      <c r="K51" s="657"/>
      <c r="L51" s="316"/>
      <c r="N51" s="317"/>
    </row>
    <row r="52" spans="1:16" ht="35.1" customHeight="1">
      <c r="A52" s="271">
        <v>-2</v>
      </c>
      <c r="B52" s="653" t="s">
        <v>229</v>
      </c>
      <c r="C52" s="653"/>
      <c r="D52" s="653"/>
      <c r="E52" s="653"/>
      <c r="F52" s="653"/>
      <c r="G52" s="653"/>
      <c r="H52" s="653"/>
      <c r="I52" s="653"/>
      <c r="J52" s="653"/>
      <c r="K52" s="653"/>
      <c r="L52" s="318"/>
      <c r="N52" s="319"/>
    </row>
    <row r="53" spans="1:16" ht="12" customHeight="1">
      <c r="A53" s="271">
        <v>-3</v>
      </c>
      <c r="B53" s="329" t="s">
        <v>191</v>
      </c>
      <c r="C53" s="472"/>
      <c r="D53" s="329"/>
      <c r="E53" s="329"/>
      <c r="F53" s="329"/>
      <c r="G53" s="329"/>
      <c r="H53" s="499"/>
      <c r="I53" s="329"/>
      <c r="J53" s="499"/>
      <c r="K53" s="329"/>
      <c r="L53" s="318"/>
    </row>
    <row r="54" spans="1:16" ht="35.1" customHeight="1">
      <c r="A54" s="271">
        <v>-4</v>
      </c>
      <c r="B54" s="653" t="s">
        <v>233</v>
      </c>
      <c r="C54" s="653"/>
      <c r="D54" s="653"/>
      <c r="E54" s="653"/>
      <c r="F54" s="653"/>
      <c r="G54" s="653"/>
      <c r="H54" s="653"/>
      <c r="I54" s="653"/>
      <c r="J54" s="653"/>
      <c r="K54" s="653"/>
      <c r="L54" s="318"/>
      <c r="N54" s="319"/>
    </row>
    <row r="55" spans="1:16" ht="12" customHeight="1">
      <c r="A55" s="271">
        <v>-5</v>
      </c>
      <c r="B55" s="653" t="s">
        <v>173</v>
      </c>
      <c r="C55" s="653"/>
      <c r="D55" s="653"/>
      <c r="E55" s="653"/>
      <c r="F55" s="653"/>
      <c r="G55" s="653"/>
      <c r="H55" s="653"/>
      <c r="I55" s="653"/>
      <c r="J55" s="653"/>
      <c r="K55" s="653"/>
      <c r="L55" s="318"/>
    </row>
    <row r="56" spans="1:16" ht="12" customHeight="1">
      <c r="A56" s="271">
        <v>-6</v>
      </c>
      <c r="B56" s="653" t="s">
        <v>174</v>
      </c>
      <c r="C56" s="653"/>
      <c r="D56" s="653"/>
      <c r="E56" s="653"/>
      <c r="F56" s="653"/>
      <c r="G56" s="653"/>
      <c r="H56" s="653"/>
      <c r="I56" s="653"/>
      <c r="J56" s="653"/>
      <c r="K56" s="653"/>
      <c r="L56" s="318"/>
    </row>
  </sheetData>
  <mergeCells count="8">
    <mergeCell ref="B56:K56"/>
    <mergeCell ref="A17:B17"/>
    <mergeCell ref="A21:B21"/>
    <mergeCell ref="P45:AA45"/>
    <mergeCell ref="B51:K51"/>
    <mergeCell ref="B52:K52"/>
    <mergeCell ref="B55:K55"/>
    <mergeCell ref="B54:K54"/>
  </mergeCells>
  <phoneticPr fontId="87" type="noConversion"/>
  <printOptions horizontalCentered="1"/>
  <pageMargins left="0.70866141732283472" right="0.70866141732283472" top="0.74803149606299213" bottom="0.74803149606299213" header="0.31496062992125984" footer="0.31496062992125984"/>
  <pageSetup scale="66" orientation="portrait" r:id="rId1"/>
  <headerFooter alignWithMargins="0">
    <oddFooter>&amp;C</oddFooter>
  </headerFooter>
  <ignoredErrors>
    <ignoredError sqref="G5:L5 C5 E5 H28:L28" numberStoredAsText="1"/>
    <ignoredError sqref="C16"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B2039E-F737-430C-8997-E3ECED7DBCA7}">
  <sheetPr>
    <pageSetUpPr fitToPage="1"/>
  </sheetPr>
  <dimension ref="A1:Q49"/>
  <sheetViews>
    <sheetView showGridLines="0" view="pageBreakPreview" zoomScale="120" zoomScaleNormal="120" zoomScaleSheetLayoutView="120" workbookViewId="0">
      <selection activeCell="M43" sqref="M43"/>
    </sheetView>
  </sheetViews>
  <sheetFormatPr defaultColWidth="10.6640625" defaultRowHeight="12" customHeight="1"/>
  <cols>
    <col min="1" max="1" width="2.83203125" style="331" customWidth="1"/>
    <col min="2" max="2" width="50.83203125" style="331" customWidth="1"/>
    <col min="3" max="3" width="11.83203125" style="346" customWidth="1"/>
    <col min="4" max="4" width="3.83203125" style="346" customWidth="1"/>
    <col min="5" max="5" width="11.83203125" style="274" customWidth="1"/>
    <col min="6" max="6" width="3.83203125" style="274" customWidth="1"/>
    <col min="7" max="7" width="11.83203125" style="274" customWidth="1"/>
    <col min="8" max="8" width="3.83203125" style="274" customWidth="1"/>
    <col min="9" max="9" width="11.83203125" style="274" customWidth="1"/>
    <col min="10" max="10" width="3.83203125" style="255" customWidth="1"/>
    <col min="11" max="11" width="11.83203125" style="274" customWidth="1"/>
    <col min="12" max="12" width="3.83203125" style="331" customWidth="1"/>
    <col min="13" max="13" width="10.6640625" style="641"/>
    <col min="14" max="16384" width="10.6640625" style="320"/>
  </cols>
  <sheetData>
    <row r="1" spans="1:14" ht="12" customHeight="1">
      <c r="A1" s="252" t="s">
        <v>0</v>
      </c>
      <c r="B1" s="253"/>
      <c r="C1" s="344"/>
      <c r="D1" s="344"/>
      <c r="E1" s="258"/>
      <c r="F1" s="258"/>
      <c r="G1" s="258"/>
      <c r="H1" s="258"/>
      <c r="I1" s="258"/>
      <c r="J1" s="492"/>
      <c r="K1" s="258"/>
    </row>
    <row r="2" spans="1:14" ht="12" customHeight="1">
      <c r="A2" s="256" t="s">
        <v>175</v>
      </c>
      <c r="B2" s="321"/>
      <c r="C2" s="344"/>
      <c r="D2" s="344"/>
      <c r="E2" s="322"/>
      <c r="F2" s="322"/>
      <c r="G2" s="323"/>
      <c r="H2" s="323"/>
      <c r="I2" s="323"/>
      <c r="J2" s="491"/>
      <c r="K2" s="323"/>
    </row>
    <row r="3" spans="1:14" ht="12" customHeight="1">
      <c r="A3" s="308" t="s">
        <v>40</v>
      </c>
      <c r="B3" s="324"/>
      <c r="C3" s="344"/>
      <c r="D3" s="344"/>
      <c r="E3" s="258"/>
      <c r="F3" s="258"/>
      <c r="G3" s="323"/>
      <c r="H3" s="323"/>
      <c r="I3" s="323"/>
      <c r="J3" s="491"/>
      <c r="K3" s="323"/>
    </row>
    <row r="4" spans="1:14" ht="12" customHeight="1" thickBot="1">
      <c r="A4" s="325"/>
      <c r="B4" s="326"/>
      <c r="C4" s="345"/>
      <c r="D4" s="549"/>
      <c r="E4" s="327"/>
      <c r="F4" s="551"/>
      <c r="G4" s="278"/>
      <c r="H4" s="552"/>
      <c r="I4" s="278"/>
      <c r="J4" s="553"/>
      <c r="K4" s="278"/>
    </row>
    <row r="5" spans="1:14" ht="15" customHeight="1">
      <c r="A5" s="659" t="s">
        <v>176</v>
      </c>
      <c r="B5" s="659"/>
      <c r="C5" s="455" t="s">
        <v>228</v>
      </c>
      <c r="D5" s="401"/>
      <c r="E5" s="610" t="s">
        <v>152</v>
      </c>
      <c r="F5" s="611"/>
      <c r="G5" s="610" t="s">
        <v>153</v>
      </c>
      <c r="H5" s="554" t="s">
        <v>155</v>
      </c>
      <c r="I5" s="610" t="s">
        <v>154</v>
      </c>
      <c r="J5" s="554" t="s">
        <v>155</v>
      </c>
      <c r="K5" s="610" t="s">
        <v>156</v>
      </c>
      <c r="L5" s="554" t="s">
        <v>225</v>
      </c>
    </row>
    <row r="6" spans="1:14" ht="12.6" customHeight="1">
      <c r="A6" s="570" t="s">
        <v>42</v>
      </c>
      <c r="B6" s="570"/>
      <c r="C6" s="414"/>
      <c r="D6" s="473"/>
      <c r="E6" s="417"/>
      <c r="F6" s="417"/>
      <c r="G6" s="409"/>
      <c r="H6" s="409"/>
      <c r="I6" s="409"/>
      <c r="J6" s="555"/>
      <c r="K6" s="429"/>
      <c r="L6" s="565"/>
    </row>
    <row r="7" spans="1:14" s="349" customFormat="1">
      <c r="A7" s="428" t="s">
        <v>43</v>
      </c>
      <c r="B7" s="571"/>
      <c r="C7" s="404">
        <v>1291</v>
      </c>
      <c r="D7" s="404"/>
      <c r="E7" s="356">
        <v>1675</v>
      </c>
      <c r="F7" s="356"/>
      <c r="G7" s="356">
        <v>1779</v>
      </c>
      <c r="H7" s="356"/>
      <c r="I7" s="356">
        <v>2578</v>
      </c>
      <c r="J7" s="556"/>
      <c r="K7" s="356">
        <v>3187</v>
      </c>
      <c r="L7" s="556"/>
      <c r="M7" s="642"/>
    </row>
    <row r="8" spans="1:14" ht="12.6" customHeight="1">
      <c r="A8" s="428" t="s">
        <v>44</v>
      </c>
      <c r="B8" s="428"/>
      <c r="C8" s="411">
        <v>252</v>
      </c>
      <c r="D8" s="411"/>
      <c r="E8" s="417">
        <v>269</v>
      </c>
      <c r="F8" s="417"/>
      <c r="G8" s="417">
        <v>294</v>
      </c>
      <c r="H8" s="408"/>
      <c r="I8" s="417">
        <v>1844</v>
      </c>
      <c r="J8" s="557"/>
      <c r="K8" s="417">
        <v>1575</v>
      </c>
      <c r="L8" s="557"/>
    </row>
    <row r="9" spans="1:14" ht="12.6" customHeight="1">
      <c r="A9" s="428" t="s">
        <v>74</v>
      </c>
      <c r="B9" s="428"/>
      <c r="C9" s="411">
        <v>67</v>
      </c>
      <c r="D9" s="411"/>
      <c r="E9" s="417">
        <v>55</v>
      </c>
      <c r="F9" s="417"/>
      <c r="G9" s="417">
        <v>61</v>
      </c>
      <c r="H9" s="408"/>
      <c r="I9" s="417">
        <v>2485</v>
      </c>
      <c r="J9" s="557"/>
      <c r="K9" s="417">
        <v>2617</v>
      </c>
      <c r="L9" s="557"/>
    </row>
    <row r="10" spans="1:14" ht="12.6" customHeight="1">
      <c r="A10" s="428" t="s">
        <v>45</v>
      </c>
      <c r="B10" s="428"/>
      <c r="C10" s="411">
        <v>3322</v>
      </c>
      <c r="D10" s="411"/>
      <c r="E10" s="417">
        <v>3242</v>
      </c>
      <c r="F10" s="417"/>
      <c r="G10" s="417">
        <v>3650</v>
      </c>
      <c r="H10" s="408"/>
      <c r="I10" s="417">
        <v>4599</v>
      </c>
      <c r="J10" s="557"/>
      <c r="K10" s="417">
        <v>4402</v>
      </c>
      <c r="L10" s="557"/>
    </row>
    <row r="11" spans="1:14" ht="12.6" customHeight="1">
      <c r="A11" s="428" t="s">
        <v>46</v>
      </c>
      <c r="B11" s="428"/>
      <c r="C11" s="411">
        <v>472</v>
      </c>
      <c r="D11" s="411"/>
      <c r="E11" s="417">
        <v>76</v>
      </c>
      <c r="F11" s="417"/>
      <c r="G11" s="417">
        <v>227</v>
      </c>
      <c r="H11" s="408"/>
      <c r="I11" s="417">
        <v>195</v>
      </c>
      <c r="J11" s="557"/>
      <c r="K11" s="417">
        <v>210</v>
      </c>
      <c r="L11" s="557"/>
    </row>
    <row r="12" spans="1:14" ht="12.6" customHeight="1">
      <c r="A12" s="428" t="s">
        <v>47</v>
      </c>
      <c r="B12" s="428"/>
      <c r="C12" s="411">
        <v>181</v>
      </c>
      <c r="D12" s="411"/>
      <c r="E12" s="417">
        <v>164</v>
      </c>
      <c r="F12" s="417"/>
      <c r="G12" s="417">
        <v>218</v>
      </c>
      <c r="H12" s="408"/>
      <c r="I12" s="417">
        <v>473</v>
      </c>
      <c r="J12" s="557"/>
      <c r="K12" s="417">
        <v>357</v>
      </c>
      <c r="L12" s="557"/>
    </row>
    <row r="13" spans="1:14" s="427" customFormat="1" ht="12.6" customHeight="1">
      <c r="A13" s="428" t="s">
        <v>198</v>
      </c>
      <c r="B13" s="428"/>
      <c r="C13" s="580">
        <v>0</v>
      </c>
      <c r="D13" s="413"/>
      <c r="E13" s="61">
        <v>0</v>
      </c>
      <c r="F13" s="412"/>
      <c r="G13" s="424">
        <v>10417</v>
      </c>
      <c r="H13" s="424"/>
      <c r="I13" s="424">
        <v>1309</v>
      </c>
      <c r="J13" s="558"/>
      <c r="K13" s="61">
        <v>0</v>
      </c>
      <c r="L13" s="566"/>
      <c r="M13" s="643"/>
      <c r="N13" s="430"/>
    </row>
    <row r="14" spans="1:14" ht="12.6" customHeight="1">
      <c r="A14" s="569" t="s">
        <v>48</v>
      </c>
      <c r="B14" s="569"/>
      <c r="C14" s="415">
        <f>SUM(C7:C13)</f>
        <v>5585</v>
      </c>
      <c r="D14" s="419"/>
      <c r="E14" s="420">
        <f>SUM(E7:E13)</f>
        <v>5481</v>
      </c>
      <c r="F14" s="420"/>
      <c r="G14" s="420">
        <f>SUM(G7:G13)</f>
        <v>16646</v>
      </c>
      <c r="H14" s="420"/>
      <c r="I14" s="420">
        <f>SUM(I7:I13)</f>
        <v>13483</v>
      </c>
      <c r="J14" s="559"/>
      <c r="K14" s="420">
        <f>SUM(K7:K13)</f>
        <v>12348</v>
      </c>
      <c r="L14" s="559"/>
    </row>
    <row r="15" spans="1:14" ht="13.9" customHeight="1">
      <c r="A15" s="428" t="s">
        <v>49</v>
      </c>
      <c r="B15" s="428"/>
      <c r="C15" s="411">
        <v>1214</v>
      </c>
      <c r="D15" s="411"/>
      <c r="E15" s="417">
        <v>837</v>
      </c>
      <c r="F15" s="417"/>
      <c r="G15" s="417">
        <v>668</v>
      </c>
      <c r="H15" s="417"/>
      <c r="I15" s="417">
        <v>1781</v>
      </c>
      <c r="J15" s="557"/>
      <c r="K15" s="417">
        <v>1557</v>
      </c>
      <c r="L15" s="557"/>
    </row>
    <row r="16" spans="1:14" ht="12.6" customHeight="1">
      <c r="A16" s="428" t="s">
        <v>50</v>
      </c>
      <c r="B16" s="428"/>
      <c r="C16" s="411">
        <v>3873</v>
      </c>
      <c r="D16" s="411"/>
      <c r="E16" s="417">
        <v>4129</v>
      </c>
      <c r="F16" s="417"/>
      <c r="G16" s="417">
        <v>4396</v>
      </c>
      <c r="H16" s="417"/>
      <c r="I16" s="417">
        <v>4616</v>
      </c>
      <c r="J16" s="557"/>
      <c r="K16" s="417">
        <v>4519</v>
      </c>
      <c r="L16" s="557"/>
    </row>
    <row r="17" spans="1:13" ht="12.6" customHeight="1">
      <c r="A17" s="428" t="s">
        <v>177</v>
      </c>
      <c r="B17" s="428"/>
      <c r="C17" s="581">
        <v>0</v>
      </c>
      <c r="D17" s="418"/>
      <c r="E17" s="59">
        <v>0</v>
      </c>
      <c r="F17" s="425"/>
      <c r="G17" s="59">
        <v>0</v>
      </c>
      <c r="H17" s="425"/>
      <c r="I17" s="417">
        <v>1936</v>
      </c>
      <c r="J17" s="557"/>
      <c r="K17" s="417">
        <v>1948</v>
      </c>
      <c r="L17" s="557"/>
    </row>
    <row r="18" spans="1:13" ht="12.6" customHeight="1">
      <c r="A18" s="428" t="s">
        <v>178</v>
      </c>
      <c r="B18" s="428"/>
      <c r="C18" s="411">
        <v>381</v>
      </c>
      <c r="D18" s="411"/>
      <c r="E18" s="417">
        <v>250</v>
      </c>
      <c r="F18" s="417"/>
      <c r="G18" s="417">
        <v>111</v>
      </c>
      <c r="H18" s="417"/>
      <c r="I18" s="417">
        <v>546</v>
      </c>
      <c r="J18" s="557"/>
      <c r="K18" s="417">
        <v>746</v>
      </c>
      <c r="L18" s="557"/>
    </row>
    <row r="19" spans="1:13" ht="12.75" customHeight="1">
      <c r="A19" s="428" t="s">
        <v>195</v>
      </c>
      <c r="B19" s="428"/>
      <c r="C19" s="581">
        <v>0</v>
      </c>
      <c r="D19" s="418"/>
      <c r="E19" s="59">
        <v>0</v>
      </c>
      <c r="F19" s="425"/>
      <c r="G19" s="59">
        <v>0</v>
      </c>
      <c r="H19" s="425"/>
      <c r="I19" s="417">
        <v>1059</v>
      </c>
      <c r="J19" s="557"/>
      <c r="K19" s="417">
        <v>2211</v>
      </c>
      <c r="L19" s="557"/>
    </row>
    <row r="20" spans="1:13" ht="12.6" customHeight="1">
      <c r="A20" s="428" t="s">
        <v>46</v>
      </c>
      <c r="B20" s="428"/>
      <c r="C20" s="411">
        <v>899</v>
      </c>
      <c r="D20" s="411"/>
      <c r="E20" s="417">
        <v>1680</v>
      </c>
      <c r="F20" s="417"/>
      <c r="G20" s="417">
        <v>912</v>
      </c>
      <c r="H20" s="417"/>
      <c r="I20" s="417">
        <v>989</v>
      </c>
      <c r="J20" s="557"/>
      <c r="K20" s="417">
        <v>1030</v>
      </c>
      <c r="L20" s="557"/>
    </row>
    <row r="21" spans="1:13" ht="12.6" customHeight="1">
      <c r="A21" s="428" t="s">
        <v>47</v>
      </c>
      <c r="B21" s="428"/>
      <c r="C21" s="411">
        <v>372</v>
      </c>
      <c r="D21" s="411"/>
      <c r="E21" s="420">
        <v>387</v>
      </c>
      <c r="F21" s="420"/>
      <c r="G21" s="420">
        <v>357</v>
      </c>
      <c r="H21" s="420"/>
      <c r="I21" s="420">
        <v>562</v>
      </c>
      <c r="J21" s="560"/>
      <c r="K21" s="417">
        <v>599</v>
      </c>
      <c r="L21" s="557"/>
    </row>
    <row r="22" spans="1:13" ht="12.6" customHeight="1">
      <c r="A22" s="572" t="s">
        <v>51</v>
      </c>
      <c r="B22" s="572"/>
      <c r="C22" s="415">
        <f>SUM(C15:C21)</f>
        <v>6739</v>
      </c>
      <c r="D22" s="415"/>
      <c r="E22" s="416">
        <f>SUM(E15:E21)</f>
        <v>7283</v>
      </c>
      <c r="F22" s="416"/>
      <c r="G22" s="416">
        <f>SUM(G15:G21)</f>
        <v>6444</v>
      </c>
      <c r="H22" s="416"/>
      <c r="I22" s="416">
        <f>SUM(I15:I21)</f>
        <v>11489</v>
      </c>
      <c r="J22" s="561"/>
      <c r="K22" s="416">
        <f>SUM(K15:K21)</f>
        <v>12610</v>
      </c>
      <c r="L22" s="561"/>
    </row>
    <row r="23" spans="1:13" s="350" customFormat="1" ht="12.6" customHeight="1" thickBot="1">
      <c r="A23" s="573"/>
      <c r="B23" s="573"/>
      <c r="C23" s="406">
        <f>C14+C22</f>
        <v>12324</v>
      </c>
      <c r="D23" s="406"/>
      <c r="E23" s="407">
        <f>E14+E22</f>
        <v>12764</v>
      </c>
      <c r="F23" s="407"/>
      <c r="G23" s="407">
        <f>G14+G22</f>
        <v>23090</v>
      </c>
      <c r="H23" s="407"/>
      <c r="I23" s="407">
        <f>I14+I22</f>
        <v>24972</v>
      </c>
      <c r="J23" s="562"/>
      <c r="K23" s="407">
        <f>K14+K22</f>
        <v>24958</v>
      </c>
      <c r="L23" s="567"/>
      <c r="M23" s="642"/>
    </row>
    <row r="24" spans="1:13" ht="12.6" customHeight="1">
      <c r="A24" s="570" t="s">
        <v>52</v>
      </c>
      <c r="B24" s="570"/>
      <c r="C24" s="411"/>
      <c r="D24" s="411"/>
      <c r="E24" s="417"/>
      <c r="F24" s="417"/>
      <c r="G24" s="417"/>
      <c r="H24" s="417"/>
      <c r="I24" s="417"/>
      <c r="J24" s="557"/>
      <c r="K24" s="417"/>
      <c r="L24" s="557"/>
    </row>
    <row r="25" spans="1:13" s="349" customFormat="1" ht="12.6" customHeight="1">
      <c r="A25" s="372" t="s">
        <v>53</v>
      </c>
      <c r="B25" s="372"/>
      <c r="C25" s="404">
        <v>1286</v>
      </c>
      <c r="D25" s="405"/>
      <c r="E25" s="356">
        <v>1164</v>
      </c>
      <c r="F25" s="356"/>
      <c r="G25" s="356">
        <v>1611</v>
      </c>
      <c r="H25" s="356"/>
      <c r="I25" s="356">
        <v>4682</v>
      </c>
      <c r="J25" s="557"/>
      <c r="K25" s="356">
        <v>4634</v>
      </c>
      <c r="L25" s="556"/>
      <c r="M25" s="642"/>
    </row>
    <row r="26" spans="1:13" ht="12.6" customHeight="1">
      <c r="A26" s="428" t="s">
        <v>54</v>
      </c>
      <c r="B26" s="428"/>
      <c r="C26" s="411">
        <v>82</v>
      </c>
      <c r="D26" s="411"/>
      <c r="E26" s="417">
        <v>101</v>
      </c>
      <c r="F26" s="417"/>
      <c r="G26" s="417">
        <v>146</v>
      </c>
      <c r="H26" s="417"/>
      <c r="I26" s="417">
        <v>1060</v>
      </c>
      <c r="J26" s="557"/>
      <c r="K26" s="417">
        <v>1390</v>
      </c>
      <c r="L26" s="557"/>
    </row>
    <row r="27" spans="1:13" ht="12.6" customHeight="1">
      <c r="A27" s="428" t="s">
        <v>75</v>
      </c>
      <c r="B27" s="428"/>
      <c r="C27" s="411">
        <v>3290</v>
      </c>
      <c r="D27" s="411"/>
      <c r="E27" s="417">
        <v>2853</v>
      </c>
      <c r="F27" s="417"/>
      <c r="G27" s="417">
        <v>2356</v>
      </c>
      <c r="H27" s="417"/>
      <c r="I27" s="417">
        <v>5739</v>
      </c>
      <c r="J27" s="557"/>
      <c r="K27" s="417">
        <v>4262</v>
      </c>
      <c r="L27" s="557"/>
    </row>
    <row r="28" spans="1:13">
      <c r="A28" s="660" t="s">
        <v>114</v>
      </c>
      <c r="B28" s="660"/>
      <c r="C28" s="581">
        <v>0</v>
      </c>
      <c r="D28" s="418"/>
      <c r="E28" s="59">
        <v>0</v>
      </c>
      <c r="F28" s="425"/>
      <c r="G28" s="417">
        <v>1882</v>
      </c>
      <c r="H28" s="417"/>
      <c r="I28" s="417">
        <v>8</v>
      </c>
      <c r="J28" s="557"/>
      <c r="K28" s="417">
        <v>9</v>
      </c>
      <c r="L28" s="557"/>
    </row>
    <row r="29" spans="1:13" s="427" customFormat="1">
      <c r="A29" s="428" t="s">
        <v>81</v>
      </c>
      <c r="B29" s="428"/>
      <c r="C29" s="411">
        <v>345</v>
      </c>
      <c r="D29" s="411"/>
      <c r="E29" s="417">
        <v>216</v>
      </c>
      <c r="F29" s="417"/>
      <c r="G29" s="417">
        <v>239</v>
      </c>
      <c r="H29" s="417"/>
      <c r="I29" s="417">
        <v>617</v>
      </c>
      <c r="J29" s="557"/>
      <c r="K29" s="417">
        <v>598</v>
      </c>
      <c r="L29" s="557"/>
      <c r="M29" s="643"/>
    </row>
    <row r="30" spans="1:13" s="427" customFormat="1">
      <c r="A30" s="428" t="s">
        <v>200</v>
      </c>
      <c r="B30" s="428"/>
      <c r="C30" s="411">
        <v>434</v>
      </c>
      <c r="D30" s="411"/>
      <c r="E30" s="417">
        <v>434</v>
      </c>
      <c r="F30" s="417"/>
      <c r="G30" s="417">
        <v>447</v>
      </c>
      <c r="H30" s="417"/>
      <c r="I30" s="417">
        <v>1441</v>
      </c>
      <c r="J30" s="557"/>
      <c r="K30" s="417">
        <v>1499</v>
      </c>
      <c r="L30" s="557"/>
      <c r="M30" s="643"/>
    </row>
    <row r="31" spans="1:13" s="427" customFormat="1">
      <c r="A31" s="428" t="s">
        <v>199</v>
      </c>
      <c r="B31" s="428"/>
      <c r="C31" s="580">
        <v>0</v>
      </c>
      <c r="D31" s="418"/>
      <c r="E31" s="61">
        <v>0</v>
      </c>
      <c r="F31" s="425"/>
      <c r="G31" s="417">
        <v>10146</v>
      </c>
      <c r="H31" s="417"/>
      <c r="I31" s="417">
        <v>1768</v>
      </c>
      <c r="J31" s="557"/>
      <c r="K31" s="61">
        <v>0</v>
      </c>
      <c r="L31" s="557"/>
      <c r="M31" s="643"/>
    </row>
    <row r="32" spans="1:13" ht="12.6" customHeight="1">
      <c r="A32" s="569" t="s">
        <v>55</v>
      </c>
      <c r="B32" s="569"/>
      <c r="C32" s="415">
        <f>SUM(C25:C31)</f>
        <v>5437</v>
      </c>
      <c r="D32" s="415"/>
      <c r="E32" s="416">
        <f>SUM(E25:E31)</f>
        <v>4768</v>
      </c>
      <c r="F32" s="416"/>
      <c r="G32" s="416">
        <f>SUM(G25:G31)</f>
        <v>16827</v>
      </c>
      <c r="H32" s="416"/>
      <c r="I32" s="416">
        <f>SUM(I25:I31)</f>
        <v>15315</v>
      </c>
      <c r="J32" s="561"/>
      <c r="K32" s="416">
        <f>SUM(K25:K31)</f>
        <v>12392</v>
      </c>
      <c r="L32" s="561"/>
    </row>
    <row r="33" spans="1:17">
      <c r="A33" s="428" t="s">
        <v>54</v>
      </c>
      <c r="B33" s="428"/>
      <c r="C33" s="411">
        <v>152</v>
      </c>
      <c r="D33" s="411"/>
      <c r="E33" s="417">
        <v>229</v>
      </c>
      <c r="F33" s="417"/>
      <c r="G33" s="417">
        <v>289</v>
      </c>
      <c r="H33" s="417"/>
      <c r="I33" s="417">
        <v>311</v>
      </c>
      <c r="J33" s="557"/>
      <c r="K33" s="417">
        <v>1110</v>
      </c>
      <c r="L33" s="557"/>
    </row>
    <row r="34" spans="1:17">
      <c r="A34" s="428" t="s">
        <v>75</v>
      </c>
      <c r="B34" s="428"/>
      <c r="C34" s="411">
        <v>1444</v>
      </c>
      <c r="D34" s="411"/>
      <c r="E34" s="417">
        <v>1156</v>
      </c>
      <c r="F34" s="417"/>
      <c r="G34" s="417">
        <v>1219</v>
      </c>
      <c r="H34" s="417"/>
      <c r="I34" s="417">
        <v>1417</v>
      </c>
      <c r="J34" s="557"/>
      <c r="K34" s="417">
        <v>1933</v>
      </c>
      <c r="L34" s="557"/>
    </row>
    <row r="35" spans="1:17" ht="12.6" customHeight="1">
      <c r="A35" s="428" t="s">
        <v>56</v>
      </c>
      <c r="B35" s="428"/>
      <c r="C35" s="411">
        <v>5980</v>
      </c>
      <c r="D35" s="411"/>
      <c r="E35" s="417">
        <v>7047</v>
      </c>
      <c r="F35" s="417"/>
      <c r="G35" s="417">
        <v>8193</v>
      </c>
      <c r="H35" s="417"/>
      <c r="I35" s="417">
        <v>9325</v>
      </c>
      <c r="J35" s="557"/>
      <c r="K35" s="417">
        <v>9093</v>
      </c>
      <c r="L35" s="557"/>
    </row>
    <row r="36" spans="1:17" ht="12.6" customHeight="1">
      <c r="A36" s="428" t="s">
        <v>38</v>
      </c>
      <c r="B36" s="428"/>
      <c r="C36" s="411">
        <v>598</v>
      </c>
      <c r="D36" s="411"/>
      <c r="E36" s="417">
        <v>1100</v>
      </c>
      <c r="F36" s="417"/>
      <c r="G36" s="417">
        <v>1606</v>
      </c>
      <c r="H36" s="417"/>
      <c r="I36" s="417">
        <v>2445</v>
      </c>
      <c r="J36" s="557"/>
      <c r="K36" s="417">
        <v>2381</v>
      </c>
      <c r="L36" s="557"/>
    </row>
    <row r="37" spans="1:17" s="427" customFormat="1" ht="12.6" customHeight="1">
      <c r="A37" s="428" t="s">
        <v>81</v>
      </c>
      <c r="B37" s="428"/>
      <c r="C37" s="411">
        <v>1207</v>
      </c>
      <c r="D37" s="411"/>
      <c r="E37" s="417">
        <v>1252</v>
      </c>
      <c r="F37" s="417"/>
      <c r="G37" s="417">
        <v>1225</v>
      </c>
      <c r="H37" s="417"/>
      <c r="I37" s="417">
        <v>1605</v>
      </c>
      <c r="J37" s="557"/>
      <c r="K37" s="417">
        <v>1526</v>
      </c>
      <c r="L37" s="557"/>
      <c r="M37" s="643"/>
    </row>
    <row r="38" spans="1:17" s="427" customFormat="1" ht="12.6" customHeight="1">
      <c r="A38" s="428" t="s">
        <v>200</v>
      </c>
      <c r="B38" s="428"/>
      <c r="C38" s="411">
        <v>268</v>
      </c>
      <c r="D38" s="419"/>
      <c r="E38" s="420">
        <v>301</v>
      </c>
      <c r="F38" s="420"/>
      <c r="G38" s="420">
        <v>388</v>
      </c>
      <c r="H38" s="420"/>
      <c r="I38" s="420">
        <v>465</v>
      </c>
      <c r="J38" s="559"/>
      <c r="K38" s="420">
        <v>537</v>
      </c>
      <c r="L38" s="559"/>
      <c r="M38" s="643"/>
    </row>
    <row r="39" spans="1:17" ht="12.6" customHeight="1">
      <c r="A39" s="572" t="s">
        <v>57</v>
      </c>
      <c r="B39" s="572"/>
      <c r="C39" s="415">
        <f>SUM(C33:C38)</f>
        <v>9649</v>
      </c>
      <c r="D39" s="419"/>
      <c r="E39" s="420">
        <f>SUM(E33:E38)</f>
        <v>11085</v>
      </c>
      <c r="F39" s="420"/>
      <c r="G39" s="420">
        <f>SUM(G33:G38)</f>
        <v>12920</v>
      </c>
      <c r="H39" s="420"/>
      <c r="I39" s="420">
        <f>SUM(I33:I38)</f>
        <v>15568</v>
      </c>
      <c r="J39" s="559"/>
      <c r="K39" s="420">
        <f>SUM(K33:K38)</f>
        <v>16580</v>
      </c>
      <c r="L39" s="559"/>
    </row>
    <row r="40" spans="1:17" ht="12.6" customHeight="1">
      <c r="A40" s="572"/>
      <c r="B40" s="572"/>
      <c r="C40" s="419">
        <f>C32+C39</f>
        <v>15086</v>
      </c>
      <c r="D40" s="419"/>
      <c r="E40" s="420">
        <f>E32+E39</f>
        <v>15853</v>
      </c>
      <c r="F40" s="420"/>
      <c r="G40" s="420">
        <f>G32+G39</f>
        <v>29747</v>
      </c>
      <c r="H40" s="420"/>
      <c r="I40" s="420">
        <f>I32+I39</f>
        <v>30883</v>
      </c>
      <c r="J40" s="559"/>
      <c r="K40" s="420">
        <f>K32+K39</f>
        <v>28972</v>
      </c>
      <c r="L40" s="559"/>
    </row>
    <row r="41" spans="1:17" ht="12.6" customHeight="1">
      <c r="A41" s="570" t="s">
        <v>71</v>
      </c>
      <c r="B41" s="570"/>
      <c r="C41" s="411"/>
      <c r="D41" s="411"/>
      <c r="E41" s="417"/>
      <c r="F41" s="417"/>
      <c r="G41" s="417"/>
      <c r="H41" s="417"/>
      <c r="I41" s="417"/>
      <c r="J41" s="557"/>
      <c r="K41" s="417"/>
      <c r="L41" s="557"/>
    </row>
    <row r="42" spans="1:17" ht="12.6" customHeight="1">
      <c r="A42" s="574" t="s">
        <v>58</v>
      </c>
      <c r="B42" s="574"/>
      <c r="C42" s="411">
        <v>-2762</v>
      </c>
      <c r="D42" s="411"/>
      <c r="E42" s="417">
        <v>-3089</v>
      </c>
      <c r="F42" s="417"/>
      <c r="G42" s="417">
        <v>-9325</v>
      </c>
      <c r="H42" s="417"/>
      <c r="I42" s="417">
        <v>-7667</v>
      </c>
      <c r="J42" s="557"/>
      <c r="K42" s="417">
        <v>-5563</v>
      </c>
      <c r="L42" s="557"/>
    </row>
    <row r="43" spans="1:17" ht="12.6" customHeight="1">
      <c r="A43" s="574" t="s">
        <v>179</v>
      </c>
      <c r="B43" s="575"/>
      <c r="C43" s="580">
        <v>0</v>
      </c>
      <c r="D43" s="421"/>
      <c r="E43" s="61">
        <v>0</v>
      </c>
      <c r="F43" s="426"/>
      <c r="G43" s="420">
        <v>2668</v>
      </c>
      <c r="H43" s="420"/>
      <c r="I43" s="420">
        <v>1756</v>
      </c>
      <c r="J43" s="559"/>
      <c r="K43" s="420">
        <v>1549</v>
      </c>
      <c r="L43" s="559"/>
    </row>
    <row r="44" spans="1:17" ht="12.6" customHeight="1">
      <c r="A44" s="661"/>
      <c r="B44" s="661"/>
      <c r="C44" s="415">
        <f>SUM(C42+C43)</f>
        <v>-2762</v>
      </c>
      <c r="D44" s="415"/>
      <c r="E44" s="416">
        <f>SUM(E42:E43)</f>
        <v>-3089</v>
      </c>
      <c r="F44" s="416"/>
      <c r="G44" s="416">
        <f>SUM(G42:G43)</f>
        <v>-6657</v>
      </c>
      <c r="H44" s="416"/>
      <c r="I44" s="416">
        <f>SUM(I42:I43)</f>
        <v>-5911</v>
      </c>
      <c r="J44" s="561"/>
      <c r="K44" s="416">
        <f>SUM(K42:K43)</f>
        <v>-4014</v>
      </c>
      <c r="L44" s="561"/>
    </row>
    <row r="45" spans="1:17" ht="12.6" customHeight="1" thickBot="1">
      <c r="A45" s="410"/>
      <c r="B45" s="410"/>
      <c r="C45" s="422">
        <f>C40+C44</f>
        <v>12324</v>
      </c>
      <c r="D45" s="422"/>
      <c r="E45" s="423">
        <f>E40+E44</f>
        <v>12764</v>
      </c>
      <c r="F45" s="423"/>
      <c r="G45" s="423">
        <f>G40+G44</f>
        <v>23090</v>
      </c>
      <c r="H45" s="423"/>
      <c r="I45" s="423">
        <f>I40+I44</f>
        <v>24972</v>
      </c>
      <c r="J45" s="563"/>
      <c r="K45" s="423">
        <f>K40+K44</f>
        <v>24958</v>
      </c>
      <c r="L45" s="563"/>
      <c r="M45" s="644"/>
      <c r="N45" s="454"/>
    </row>
    <row r="46" spans="1:17" s="255" customFormat="1" ht="24.95" customHeight="1">
      <c r="A46" s="578">
        <v>-1</v>
      </c>
      <c r="B46" s="657" t="s">
        <v>226</v>
      </c>
      <c r="C46" s="657"/>
      <c r="D46" s="657"/>
      <c r="E46" s="657"/>
      <c r="F46" s="657"/>
      <c r="G46" s="657"/>
      <c r="H46" s="657"/>
      <c r="I46" s="657"/>
      <c r="J46" s="657"/>
      <c r="K46" s="657"/>
      <c r="L46" s="576"/>
      <c r="M46" s="645"/>
      <c r="N46" s="577"/>
      <c r="O46" s="316"/>
      <c r="P46" s="282"/>
      <c r="Q46" s="317"/>
    </row>
    <row r="47" spans="1:17" s="255" customFormat="1" ht="24.95" customHeight="1">
      <c r="A47" s="579">
        <v>-2</v>
      </c>
      <c r="B47" s="653" t="s">
        <v>227</v>
      </c>
      <c r="C47" s="653"/>
      <c r="D47" s="653"/>
      <c r="E47" s="653"/>
      <c r="F47" s="653"/>
      <c r="G47" s="653"/>
      <c r="H47" s="653"/>
      <c r="I47" s="653"/>
      <c r="J47" s="653"/>
      <c r="K47" s="653"/>
      <c r="L47" s="329"/>
      <c r="M47" s="645"/>
      <c r="N47" s="329"/>
      <c r="O47" s="318"/>
      <c r="P47" s="282"/>
      <c r="Q47" s="319"/>
    </row>
    <row r="48" spans="1:17" s="328" customFormat="1" ht="12.6" customHeight="1">
      <c r="A48" s="330"/>
      <c r="B48" s="330"/>
      <c r="C48" s="342"/>
      <c r="D48" s="342"/>
      <c r="E48" s="267"/>
      <c r="F48" s="267"/>
      <c r="G48" s="267"/>
      <c r="H48" s="267"/>
      <c r="I48" s="267"/>
      <c r="J48" s="564"/>
      <c r="K48" s="267"/>
      <c r="L48" s="568"/>
      <c r="M48" s="646"/>
    </row>
    <row r="49" spans="1:11" ht="16.5" customHeight="1">
      <c r="A49" s="658"/>
      <c r="B49" s="658"/>
      <c r="C49" s="658"/>
      <c r="D49" s="658"/>
      <c r="E49" s="658"/>
      <c r="F49" s="658"/>
      <c r="G49" s="658"/>
      <c r="H49" s="658"/>
      <c r="I49" s="658"/>
      <c r="J49" s="493"/>
      <c r="K49" s="288"/>
    </row>
  </sheetData>
  <mergeCells count="6">
    <mergeCell ref="A49:I49"/>
    <mergeCell ref="A5:B5"/>
    <mergeCell ref="A28:B28"/>
    <mergeCell ref="A44:B44"/>
    <mergeCell ref="B46:K46"/>
    <mergeCell ref="B47:K47"/>
  </mergeCells>
  <phoneticPr fontId="87" type="noConversion"/>
  <pageMargins left="0.70866141732283472" right="0.70866141732283472" top="0.74803149606299213" bottom="0.74803149606299213" header="0.31496062992125984" footer="0.31496062992125984"/>
  <pageSetup scale="76" orientation="portrait" r:id="rId1"/>
  <headerFooter alignWithMargins="0">
    <oddFooter>&amp;C</oddFooter>
  </headerFooter>
  <ignoredErrors>
    <ignoredError sqref="C5:G5 H5:L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08"/>
  <sheetViews>
    <sheetView tabSelected="1" view="pageBreakPreview" zoomScale="120" zoomScaleNormal="100" zoomScaleSheetLayoutView="120" workbookViewId="0">
      <selection activeCell="A44" sqref="A44"/>
    </sheetView>
  </sheetViews>
  <sheetFormatPr defaultColWidth="21.5" defaultRowHeight="12.75"/>
  <cols>
    <col min="1" max="1" width="75.83203125" style="189" customWidth="1"/>
    <col min="2" max="2" width="10.83203125" style="189" customWidth="1"/>
    <col min="3" max="4" width="14.83203125" style="189" customWidth="1"/>
    <col min="5" max="16384" width="21.5" style="189"/>
  </cols>
  <sheetData>
    <row r="1" spans="1:5" ht="12.75" customHeight="1">
      <c r="A1" s="192" t="s">
        <v>0</v>
      </c>
      <c r="B1" s="192"/>
      <c r="C1" s="193"/>
      <c r="D1" s="193"/>
      <c r="E1" s="647"/>
    </row>
    <row r="2" spans="1:5" ht="12.75" customHeight="1">
      <c r="A2" s="194" t="s">
        <v>17</v>
      </c>
      <c r="B2" s="194"/>
      <c r="C2" s="193"/>
      <c r="D2" s="193"/>
      <c r="E2" s="647"/>
    </row>
    <row r="3" spans="1:5" ht="12.75" customHeight="1">
      <c r="A3" s="30" t="s">
        <v>151</v>
      </c>
      <c r="B3" s="194"/>
      <c r="C3" s="193"/>
      <c r="D3" s="193"/>
      <c r="E3" s="696"/>
    </row>
    <row r="4" spans="1:5" ht="12.75" customHeight="1">
      <c r="A4" s="30" t="s">
        <v>18</v>
      </c>
      <c r="B4" s="30"/>
      <c r="D4" s="73"/>
      <c r="E4" s="647"/>
    </row>
    <row r="5" spans="1:5" ht="12.75" customHeight="1">
      <c r="A5" s="30"/>
      <c r="B5" s="30"/>
      <c r="D5" s="73"/>
    </row>
    <row r="6" spans="1:5" ht="12.75" customHeight="1">
      <c r="A6" s="56"/>
      <c r="B6" s="56"/>
      <c r="C6" s="541"/>
      <c r="D6" s="541"/>
    </row>
    <row r="7" spans="1:5" ht="12.75" customHeight="1">
      <c r="A7" s="1"/>
      <c r="B7" s="214" t="s">
        <v>3</v>
      </c>
      <c r="C7" s="26">
        <v>2022</v>
      </c>
      <c r="D7" s="27">
        <v>2021</v>
      </c>
      <c r="E7" s="647"/>
    </row>
    <row r="8" spans="1:5" ht="12.75" customHeight="1">
      <c r="A8" s="30" t="s">
        <v>19</v>
      </c>
      <c r="B8" s="23">
        <v>4</v>
      </c>
      <c r="C8" s="135">
        <v>6913</v>
      </c>
      <c r="D8" s="36">
        <v>6085</v>
      </c>
      <c r="E8" s="647"/>
    </row>
    <row r="9" spans="1:5" ht="12.75" customHeight="1">
      <c r="A9" s="1" t="s">
        <v>20</v>
      </c>
      <c r="B9" s="24">
        <v>16</v>
      </c>
      <c r="C9" s="201">
        <v>5656</v>
      </c>
      <c r="D9" s="202">
        <v>5161</v>
      </c>
      <c r="E9" s="647"/>
    </row>
    <row r="10" spans="1:5" ht="12.75" customHeight="1">
      <c r="A10" s="197" t="s">
        <v>21</v>
      </c>
      <c r="B10" s="20"/>
      <c r="C10" s="203">
        <f>C8-C9</f>
        <v>1257</v>
      </c>
      <c r="D10" s="204">
        <f>D8-D9</f>
        <v>924</v>
      </c>
      <c r="E10" s="647"/>
    </row>
    <row r="11" spans="1:5" ht="12.75" customHeight="1">
      <c r="A11" s="30" t="s">
        <v>22</v>
      </c>
      <c r="B11" s="23"/>
      <c r="C11" s="205">
        <v>395</v>
      </c>
      <c r="D11" s="206">
        <v>355</v>
      </c>
      <c r="E11" s="647"/>
    </row>
    <row r="12" spans="1:5" ht="12.75" customHeight="1">
      <c r="A12" s="30" t="s">
        <v>23</v>
      </c>
      <c r="B12" s="23">
        <v>5</v>
      </c>
      <c r="C12" s="205">
        <v>360</v>
      </c>
      <c r="D12" s="206">
        <v>338</v>
      </c>
      <c r="E12" s="647"/>
    </row>
    <row r="13" spans="1:5" ht="12.75" customHeight="1">
      <c r="A13" s="56" t="s">
        <v>102</v>
      </c>
      <c r="B13" s="23">
        <v>6</v>
      </c>
      <c r="C13" s="207">
        <v>-10</v>
      </c>
      <c r="D13" s="208">
        <v>8</v>
      </c>
      <c r="E13" s="647"/>
    </row>
    <row r="14" spans="1:5" ht="12.75" customHeight="1">
      <c r="A14" s="1" t="s">
        <v>24</v>
      </c>
      <c r="B14" s="24">
        <v>7</v>
      </c>
      <c r="C14" s="205">
        <v>-26</v>
      </c>
      <c r="D14" s="206">
        <v>-18</v>
      </c>
      <c r="E14" s="647"/>
    </row>
    <row r="15" spans="1:5" ht="12.75" customHeight="1">
      <c r="A15" s="197" t="s">
        <v>25</v>
      </c>
      <c r="B15" s="20"/>
      <c r="C15" s="203">
        <f>C10-(SUM(C11:C14))</f>
        <v>538</v>
      </c>
      <c r="D15" s="204">
        <f>D10-(SUM(D11:D14))</f>
        <v>241</v>
      </c>
      <c r="E15" s="647"/>
    </row>
    <row r="16" spans="1:5" ht="12.75" customHeight="1">
      <c r="A16" s="30" t="s">
        <v>26</v>
      </c>
      <c r="B16" s="23">
        <v>8</v>
      </c>
      <c r="C16" s="209">
        <v>817</v>
      </c>
      <c r="D16" s="210">
        <v>936</v>
      </c>
      <c r="E16" s="647"/>
    </row>
    <row r="17" spans="1:8" ht="12.75" customHeight="1">
      <c r="A17" s="1" t="s">
        <v>27</v>
      </c>
      <c r="B17" s="24">
        <v>8</v>
      </c>
      <c r="C17" s="211">
        <v>-33</v>
      </c>
      <c r="D17" s="212">
        <v>-324</v>
      </c>
      <c r="E17" s="647"/>
    </row>
    <row r="18" spans="1:8" ht="12.75" customHeight="1">
      <c r="A18" s="197" t="s">
        <v>28</v>
      </c>
      <c r="B18" s="22"/>
      <c r="C18" s="203">
        <f>C15-SUM(C16:C17)</f>
        <v>-246</v>
      </c>
      <c r="D18" s="204">
        <f>D15-SUM(D16:D17)</f>
        <v>-371</v>
      </c>
      <c r="E18" s="647"/>
    </row>
    <row r="19" spans="1:8" ht="12.75" customHeight="1">
      <c r="A19" s="1" t="s">
        <v>180</v>
      </c>
      <c r="B19" s="24">
        <v>10</v>
      </c>
      <c r="C19" s="201">
        <v>-118</v>
      </c>
      <c r="D19" s="202">
        <v>-122</v>
      </c>
      <c r="E19" s="647"/>
    </row>
    <row r="20" spans="1:8" ht="12.75" customHeight="1">
      <c r="A20" s="154" t="s">
        <v>158</v>
      </c>
      <c r="B20" s="23"/>
      <c r="C20" s="475">
        <f>C18-C19</f>
        <v>-128</v>
      </c>
      <c r="D20" s="476">
        <f>D18-D19</f>
        <v>-249</v>
      </c>
      <c r="E20" s="647"/>
    </row>
    <row r="21" spans="1:8" ht="12.75" customHeight="1">
      <c r="A21" s="56" t="s">
        <v>104</v>
      </c>
      <c r="B21" s="23"/>
      <c r="C21" s="207">
        <v>-20</v>
      </c>
      <c r="D21" s="208">
        <v>5319</v>
      </c>
      <c r="E21" s="647"/>
    </row>
    <row r="22" spans="1:8" ht="12.75" customHeight="1" thickBot="1">
      <c r="A22" s="37" t="s">
        <v>80</v>
      </c>
      <c r="B22" s="21"/>
      <c r="C22" s="137">
        <f>SUM(C20:C21)</f>
        <v>-148</v>
      </c>
      <c r="D22" s="122">
        <f>SUM(D20:D21)</f>
        <v>5070</v>
      </c>
      <c r="E22" s="647"/>
    </row>
    <row r="23" spans="1:8" ht="12.75" customHeight="1">
      <c r="A23" s="182" t="s">
        <v>29</v>
      </c>
      <c r="B23" s="20"/>
      <c r="C23" s="190"/>
      <c r="D23" s="191"/>
      <c r="H23" s="474"/>
    </row>
    <row r="24" spans="1:8" ht="12.75" customHeight="1">
      <c r="A24" s="240" t="s">
        <v>30</v>
      </c>
      <c r="B24" s="20"/>
      <c r="C24" s="135">
        <v>-148</v>
      </c>
      <c r="D24" s="36">
        <v>5041</v>
      </c>
      <c r="E24" s="647"/>
    </row>
    <row r="25" spans="1:8" ht="12.75" customHeight="1">
      <c r="A25" s="241" t="s">
        <v>101</v>
      </c>
      <c r="B25" s="19"/>
      <c r="C25" s="201">
        <v>0</v>
      </c>
      <c r="D25" s="202">
        <v>29</v>
      </c>
      <c r="E25" s="647"/>
    </row>
    <row r="26" spans="1:8" ht="12.75" customHeight="1" thickBot="1">
      <c r="A26" s="198"/>
      <c r="B26" s="21"/>
      <c r="C26" s="137">
        <f>SUM(C24:C25)</f>
        <v>-148</v>
      </c>
      <c r="D26" s="122">
        <f>SUM(D24:D25)</f>
        <v>5070</v>
      </c>
      <c r="E26" s="647"/>
    </row>
    <row r="27" spans="1:8" ht="12.75" customHeight="1">
      <c r="A27" s="74" t="s">
        <v>220</v>
      </c>
      <c r="B27" s="20"/>
      <c r="C27" s="72"/>
      <c r="D27" s="121"/>
    </row>
    <row r="28" spans="1:8" ht="12.75" customHeight="1">
      <c r="A28" s="242" t="s">
        <v>124</v>
      </c>
      <c r="B28" s="20"/>
      <c r="C28" s="72">
        <v>-128</v>
      </c>
      <c r="D28" s="121">
        <v>-249</v>
      </c>
      <c r="E28" s="647"/>
    </row>
    <row r="29" spans="1:8" ht="12.75" customHeight="1">
      <c r="A29" s="242" t="s">
        <v>123</v>
      </c>
      <c r="B29" s="20"/>
      <c r="C29" s="201">
        <v>-20</v>
      </c>
      <c r="D29" s="202">
        <v>5290</v>
      </c>
      <c r="E29" s="647"/>
    </row>
    <row r="30" spans="1:8" ht="12.75" customHeight="1" thickBot="1">
      <c r="A30" s="75"/>
      <c r="B30" s="21"/>
      <c r="C30" s="76">
        <f>SUM(C28:C29)</f>
        <v>-148</v>
      </c>
      <c r="D30" s="124">
        <f>SUM(D28:D29)</f>
        <v>5041</v>
      </c>
      <c r="E30" s="647"/>
    </row>
    <row r="31" spans="1:8" ht="13.5" customHeight="1">
      <c r="A31" s="167" t="s">
        <v>105</v>
      </c>
      <c r="B31" s="23">
        <v>11</v>
      </c>
      <c r="C31" s="138"/>
      <c r="D31" s="123"/>
      <c r="E31" s="647"/>
    </row>
    <row r="32" spans="1:8" ht="12.75" customHeight="1">
      <c r="A32" s="243" t="s">
        <v>201</v>
      </c>
      <c r="B32" s="23"/>
      <c r="C32" s="77">
        <v>-1.67</v>
      </c>
      <c r="D32" s="64">
        <v>-2.87</v>
      </c>
      <c r="E32" s="647"/>
    </row>
    <row r="33" spans="1:6" ht="12.75" customHeight="1">
      <c r="A33" s="243" t="s">
        <v>125</v>
      </c>
      <c r="B33" s="23"/>
      <c r="C33" s="77">
        <v>-0.21</v>
      </c>
      <c r="D33" s="64">
        <v>54.92</v>
      </c>
      <c r="E33" s="647"/>
    </row>
    <row r="34" spans="1:6" ht="12.75" customHeight="1">
      <c r="A34" s="241" t="s">
        <v>126</v>
      </c>
      <c r="B34" s="24"/>
      <c r="C34" s="158">
        <v>-0.21</v>
      </c>
      <c r="D34" s="159">
        <v>53.41</v>
      </c>
      <c r="E34" s="647"/>
    </row>
    <row r="35" spans="1:6" ht="12.75" customHeight="1" thickBot="1">
      <c r="A35" s="248" t="s">
        <v>127</v>
      </c>
      <c r="B35" s="81"/>
      <c r="C35" s="82">
        <f>C33+C32</f>
        <v>-1.88</v>
      </c>
      <c r="D35" s="125">
        <f>D33+D32</f>
        <v>52.050000000000004</v>
      </c>
      <c r="E35" s="647"/>
    </row>
    <row r="36" spans="1:6" ht="12.75" customHeight="1" thickBot="1">
      <c r="A36" s="249" t="s">
        <v>128</v>
      </c>
      <c r="B36" s="199"/>
      <c r="C36" s="80">
        <f>C32+C34</f>
        <v>-1.88</v>
      </c>
      <c r="D36" s="126">
        <f>D32+D34</f>
        <v>50.54</v>
      </c>
      <c r="E36" s="647"/>
    </row>
    <row r="37" spans="1:6" ht="36" customHeight="1">
      <c r="A37" s="665" t="s">
        <v>244</v>
      </c>
      <c r="B37" s="665"/>
      <c r="C37" s="665"/>
      <c r="D37" s="665"/>
      <c r="E37" s="647"/>
      <c r="F37" s="200"/>
    </row>
    <row r="38" spans="1:6" ht="36" customHeight="1">
      <c r="A38" s="663" t="s">
        <v>245</v>
      </c>
      <c r="B38" s="663"/>
      <c r="C38" s="663"/>
      <c r="D38" s="663"/>
      <c r="E38" s="647"/>
      <c r="F38" s="200"/>
    </row>
    <row r="39" spans="1:6">
      <c r="A39" s="494"/>
      <c r="B39" s="494"/>
      <c r="C39" s="494"/>
      <c r="D39" s="494"/>
      <c r="F39" s="200"/>
    </row>
    <row r="40" spans="1:6" ht="12.75" customHeight="1">
      <c r="A40" s="664" t="s">
        <v>214</v>
      </c>
      <c r="B40" s="664"/>
      <c r="D40" s="155"/>
      <c r="E40" s="647"/>
    </row>
    <row r="41" spans="1:6" ht="15" customHeight="1">
      <c r="A41" s="2"/>
      <c r="B41" s="2"/>
      <c r="C41" s="2"/>
      <c r="D41" s="2"/>
    </row>
    <row r="42" spans="1:6" ht="15" customHeight="1">
      <c r="A42" s="2"/>
      <c r="B42" s="2"/>
      <c r="C42" s="2"/>
      <c r="D42" s="2"/>
    </row>
    <row r="43" spans="1:6" ht="15" customHeight="1">
      <c r="A43" s="2"/>
      <c r="B43" s="2"/>
      <c r="C43" s="2"/>
      <c r="D43" s="2"/>
    </row>
    <row r="44" spans="1:6" ht="15" customHeight="1">
      <c r="A44" s="2"/>
      <c r="B44" s="2"/>
      <c r="C44" s="2"/>
      <c r="D44" s="2"/>
    </row>
    <row r="45" spans="1:6" ht="15" customHeight="1">
      <c r="A45" s="2"/>
      <c r="B45" s="2"/>
      <c r="C45" s="2"/>
      <c r="D45" s="2"/>
    </row>
    <row r="46" spans="1:6" ht="15" customHeight="1">
      <c r="A46" s="2"/>
      <c r="B46" s="2"/>
      <c r="C46" s="2"/>
      <c r="D46" s="2"/>
    </row>
    <row r="47" spans="1:6" ht="15" customHeight="1">
      <c r="A47" s="2"/>
      <c r="B47" s="2"/>
      <c r="C47" s="2"/>
      <c r="D47" s="2"/>
    </row>
    <row r="48" spans="1:6" ht="15" customHeight="1">
      <c r="A48" s="2"/>
      <c r="B48" s="2"/>
      <c r="C48" s="2"/>
      <c r="D48" s="2"/>
    </row>
    <row r="49" spans="1:4" ht="15" customHeight="1">
      <c r="A49" s="2"/>
      <c r="B49" s="2"/>
      <c r="C49" s="2"/>
      <c r="D49" s="2"/>
    </row>
    <row r="50" spans="1:4" ht="15" customHeight="1">
      <c r="A50" s="2"/>
      <c r="B50" s="2"/>
      <c r="C50" s="2"/>
      <c r="D50" s="2"/>
    </row>
    <row r="51" spans="1:4" ht="15" customHeight="1">
      <c r="A51" s="2"/>
      <c r="B51" s="2"/>
      <c r="C51" s="2"/>
      <c r="D51" s="2"/>
    </row>
    <row r="52" spans="1:4" ht="15" customHeight="1">
      <c r="A52" s="2"/>
      <c r="B52" s="2"/>
      <c r="C52" s="2"/>
      <c r="D52" s="2"/>
    </row>
    <row r="53" spans="1:4" ht="15" customHeight="1">
      <c r="A53" s="2"/>
      <c r="B53" s="2"/>
      <c r="C53" s="2"/>
      <c r="D53" s="2"/>
    </row>
    <row r="54" spans="1:4" ht="15" customHeight="1">
      <c r="A54" s="2"/>
      <c r="B54" s="2"/>
      <c r="C54" s="2"/>
      <c r="D54" s="2"/>
    </row>
    <row r="55" spans="1:4" ht="15" customHeight="1">
      <c r="A55" s="2"/>
      <c r="B55" s="2"/>
      <c r="C55" s="2"/>
      <c r="D55" s="2"/>
    </row>
    <row r="56" spans="1:4" ht="15" customHeight="1">
      <c r="A56" s="2"/>
      <c r="B56" s="2"/>
      <c r="C56" s="2"/>
      <c r="D56" s="2"/>
    </row>
    <row r="57" spans="1:4" ht="15" customHeight="1">
      <c r="A57" s="2"/>
      <c r="B57" s="2"/>
      <c r="C57" s="2"/>
      <c r="D57" s="2"/>
    </row>
    <row r="58" spans="1:4" ht="15" customHeight="1">
      <c r="A58" s="2"/>
      <c r="B58" s="2"/>
      <c r="C58" s="2"/>
      <c r="D58" s="2"/>
    </row>
    <row r="59" spans="1:4" ht="15" customHeight="1">
      <c r="A59" s="2"/>
      <c r="B59" s="2"/>
      <c r="C59" s="2"/>
      <c r="D59" s="2"/>
    </row>
    <row r="60" spans="1:4" ht="15" customHeight="1">
      <c r="A60" s="2"/>
      <c r="B60" s="2"/>
      <c r="C60" s="2"/>
      <c r="D60" s="2"/>
    </row>
    <row r="61" spans="1:4" ht="15" customHeight="1">
      <c r="A61" s="2"/>
      <c r="B61" s="2"/>
      <c r="C61" s="2"/>
      <c r="D61" s="2"/>
    </row>
    <row r="62" spans="1:4" ht="15" customHeight="1">
      <c r="A62" s="2"/>
      <c r="B62" s="2"/>
      <c r="C62" s="2"/>
      <c r="D62" s="2"/>
    </row>
    <row r="63" spans="1:4" ht="15" customHeight="1">
      <c r="A63" s="662"/>
      <c r="B63" s="662"/>
    </row>
    <row r="64" spans="1:4" ht="15" customHeight="1">
      <c r="A64" s="2"/>
      <c r="B64" s="2"/>
      <c r="C64" s="2"/>
      <c r="D64" s="2"/>
    </row>
    <row r="65" spans="1:4" ht="15" customHeight="1">
      <c r="A65" s="2"/>
      <c r="B65" s="2"/>
      <c r="C65" s="2"/>
      <c r="D65" s="2"/>
    </row>
    <row r="66" spans="1:4" ht="15" customHeight="1">
      <c r="A66" s="2"/>
      <c r="B66" s="2"/>
      <c r="C66" s="2"/>
      <c r="D66" s="2"/>
    </row>
    <row r="67" spans="1:4" ht="15" customHeight="1">
      <c r="A67" s="2"/>
      <c r="B67" s="2"/>
      <c r="C67" s="2"/>
      <c r="D67" s="2"/>
    </row>
    <row r="68" spans="1:4" ht="15" customHeight="1">
      <c r="A68" s="2"/>
      <c r="B68" s="2"/>
      <c r="C68" s="2"/>
      <c r="D68" s="2"/>
    </row>
    <row r="69" spans="1:4" ht="15" customHeight="1">
      <c r="A69" s="2"/>
      <c r="B69" s="2"/>
      <c r="C69" s="2"/>
      <c r="D69" s="2"/>
    </row>
    <row r="70" spans="1:4" ht="15" customHeight="1">
      <c r="A70" s="2"/>
      <c r="B70" s="2"/>
      <c r="C70" s="2"/>
      <c r="D70" s="2"/>
    </row>
    <row r="71" spans="1:4" ht="15" customHeight="1">
      <c r="A71" s="2"/>
      <c r="B71" s="2"/>
      <c r="C71" s="2"/>
      <c r="D71" s="2"/>
    </row>
    <row r="72" spans="1:4" ht="15" customHeight="1">
      <c r="A72" s="2"/>
      <c r="B72" s="2"/>
      <c r="C72" s="2"/>
      <c r="D72" s="2"/>
    </row>
    <row r="73" spans="1:4" ht="15" customHeight="1">
      <c r="A73" s="2"/>
      <c r="B73" s="2"/>
      <c r="C73" s="2"/>
      <c r="D73" s="2"/>
    </row>
    <row r="74" spans="1:4" ht="15" customHeight="1">
      <c r="A74" s="2"/>
      <c r="B74" s="2"/>
      <c r="C74" s="2"/>
      <c r="D74" s="2"/>
    </row>
    <row r="75" spans="1:4" ht="15" customHeight="1">
      <c r="A75" s="2"/>
      <c r="B75" s="2"/>
      <c r="C75" s="2"/>
      <c r="D75" s="2"/>
    </row>
    <row r="76" spans="1:4" ht="15" customHeight="1">
      <c r="A76" s="2"/>
      <c r="B76" s="2"/>
      <c r="C76" s="2"/>
      <c r="D76" s="2"/>
    </row>
    <row r="77" spans="1:4" ht="15" customHeight="1">
      <c r="A77" s="2"/>
      <c r="B77" s="2"/>
      <c r="C77" s="2"/>
      <c r="D77" s="2"/>
    </row>
    <row r="78" spans="1:4" ht="15" customHeight="1">
      <c r="A78" s="2"/>
      <c r="B78" s="2"/>
      <c r="C78" s="2"/>
      <c r="D78" s="2"/>
    </row>
    <row r="79" spans="1:4" ht="15" customHeight="1">
      <c r="A79" s="2"/>
      <c r="B79" s="2"/>
      <c r="C79" s="2"/>
      <c r="D79" s="2"/>
    </row>
    <row r="80" spans="1:4" ht="15" customHeight="1">
      <c r="A80" s="2"/>
      <c r="B80" s="2"/>
      <c r="C80" s="2"/>
      <c r="D80" s="2"/>
    </row>
    <row r="81" spans="1:4" ht="15" customHeight="1">
      <c r="A81" s="2"/>
      <c r="B81" s="2"/>
      <c r="C81" s="2"/>
      <c r="D81" s="2"/>
    </row>
    <row r="82" spans="1:4" ht="15" customHeight="1">
      <c r="A82" s="2"/>
      <c r="B82" s="2"/>
      <c r="C82" s="2"/>
      <c r="D82" s="2"/>
    </row>
    <row r="83" spans="1:4" ht="15" customHeight="1">
      <c r="A83" s="2"/>
      <c r="B83" s="2"/>
      <c r="C83" s="2"/>
      <c r="D83" s="2"/>
    </row>
    <row r="84" spans="1:4" ht="15" customHeight="1">
      <c r="A84" s="2"/>
      <c r="B84" s="2"/>
      <c r="C84" s="2"/>
      <c r="D84" s="2"/>
    </row>
    <row r="85" spans="1:4" ht="15" customHeight="1">
      <c r="A85" s="2"/>
      <c r="B85" s="2"/>
      <c r="C85" s="2"/>
      <c r="D85" s="2"/>
    </row>
    <row r="86" spans="1:4" ht="15" customHeight="1">
      <c r="A86" s="2"/>
      <c r="B86" s="2"/>
      <c r="C86" s="2"/>
      <c r="D86" s="2"/>
    </row>
    <row r="87" spans="1:4" ht="15" customHeight="1">
      <c r="A87" s="2"/>
      <c r="B87" s="2"/>
      <c r="C87" s="2"/>
      <c r="D87" s="2"/>
    </row>
    <row r="88" spans="1:4" ht="15" customHeight="1">
      <c r="A88" s="2"/>
      <c r="B88" s="2"/>
      <c r="C88" s="2"/>
      <c r="D88" s="2"/>
    </row>
    <row r="89" spans="1:4" ht="15" customHeight="1">
      <c r="A89" s="2"/>
      <c r="B89" s="2"/>
      <c r="C89" s="2"/>
      <c r="D89" s="2"/>
    </row>
    <row r="90" spans="1:4" ht="15" customHeight="1">
      <c r="A90" s="2"/>
      <c r="B90" s="2"/>
      <c r="C90" s="2"/>
      <c r="D90" s="2"/>
    </row>
    <row r="91" spans="1:4" ht="15" customHeight="1">
      <c r="A91" s="2"/>
      <c r="B91" s="2"/>
      <c r="C91" s="2"/>
      <c r="D91" s="2"/>
    </row>
    <row r="92" spans="1:4" ht="15" customHeight="1">
      <c r="A92" s="2"/>
      <c r="B92" s="2"/>
      <c r="C92" s="2"/>
      <c r="D92" s="2"/>
    </row>
    <row r="93" spans="1:4" ht="15" customHeight="1">
      <c r="A93" s="2"/>
      <c r="B93" s="2"/>
      <c r="C93" s="2"/>
      <c r="D93" s="2"/>
    </row>
    <row r="94" spans="1:4" ht="15" customHeight="1">
      <c r="A94" s="2"/>
      <c r="B94" s="2"/>
      <c r="C94" s="2"/>
      <c r="D94" s="2"/>
    </row>
    <row r="95" spans="1:4" ht="15" customHeight="1">
      <c r="A95" s="2"/>
      <c r="B95" s="2"/>
      <c r="C95" s="2"/>
      <c r="D95" s="2"/>
    </row>
    <row r="96" spans="1:4" ht="15" customHeight="1">
      <c r="A96" s="2"/>
      <c r="B96" s="2"/>
      <c r="C96" s="2"/>
      <c r="D96" s="2"/>
    </row>
    <row r="97" spans="1:4" ht="15" customHeight="1">
      <c r="A97" s="2"/>
      <c r="B97" s="2"/>
      <c r="C97" s="2"/>
      <c r="D97" s="2"/>
    </row>
    <row r="98" spans="1:4" ht="15" customHeight="1">
      <c r="A98" s="2"/>
      <c r="B98" s="2"/>
      <c r="C98" s="2"/>
      <c r="D98" s="2"/>
    </row>
    <row r="99" spans="1:4" ht="15" customHeight="1">
      <c r="A99" s="2"/>
      <c r="B99" s="2"/>
      <c r="C99" s="2"/>
      <c r="D99" s="2"/>
    </row>
    <row r="100" spans="1:4" ht="15" customHeight="1">
      <c r="A100" s="2"/>
      <c r="B100" s="2"/>
      <c r="C100" s="2"/>
      <c r="D100" s="2"/>
    </row>
    <row r="101" spans="1:4" ht="15" customHeight="1">
      <c r="A101" s="2"/>
      <c r="B101" s="2"/>
      <c r="C101" s="2"/>
      <c r="D101" s="2"/>
    </row>
    <row r="102" spans="1:4" ht="15" customHeight="1">
      <c r="A102" s="2"/>
      <c r="B102" s="2"/>
      <c r="C102" s="2"/>
      <c r="D102" s="2"/>
    </row>
    <row r="103" spans="1:4" ht="15" customHeight="1">
      <c r="A103" s="2"/>
      <c r="B103" s="2"/>
      <c r="C103" s="2"/>
      <c r="D103" s="2"/>
    </row>
    <row r="104" spans="1:4" ht="15" customHeight="1">
      <c r="A104" s="2"/>
      <c r="B104" s="2"/>
      <c r="C104" s="2"/>
      <c r="D104" s="2"/>
    </row>
    <row r="105" spans="1:4" ht="15" customHeight="1">
      <c r="A105" s="2"/>
      <c r="B105" s="2"/>
      <c r="C105" s="2"/>
      <c r="D105" s="2"/>
    </row>
    <row r="106" spans="1:4" ht="15" customHeight="1">
      <c r="A106" s="2"/>
      <c r="B106" s="2"/>
      <c r="C106" s="2"/>
      <c r="D106" s="2"/>
    </row>
    <row r="107" spans="1:4" ht="15" customHeight="1">
      <c r="A107" s="2"/>
      <c r="B107" s="2"/>
      <c r="C107" s="2"/>
      <c r="D107" s="2"/>
    </row>
    <row r="108" spans="1:4" ht="15" customHeight="1">
      <c r="A108" s="2"/>
      <c r="B108" s="2"/>
      <c r="C108" s="2"/>
      <c r="D108" s="2"/>
    </row>
  </sheetData>
  <mergeCells count="4">
    <mergeCell ref="A63:B63"/>
    <mergeCell ref="A38:D38"/>
    <mergeCell ref="A40:B40"/>
    <mergeCell ref="A37:D37"/>
  </mergeCells>
  <pageMargins left="0.70866141732283472" right="0.70866141732283472" top="0.74803149606299213" bottom="0.74803149606299213" header="0.31496062992125984" footer="0.31496062992125984"/>
  <pageSetup scale="8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91"/>
  <sheetViews>
    <sheetView view="pageBreakPreview" topLeftCell="A3" zoomScale="120" zoomScaleNormal="100" zoomScaleSheetLayoutView="120" workbookViewId="0">
      <selection activeCell="E17" sqref="E17"/>
    </sheetView>
  </sheetViews>
  <sheetFormatPr defaultColWidth="21.5" defaultRowHeight="12"/>
  <cols>
    <col min="1" max="1" width="75.83203125" style="18" customWidth="1"/>
    <col min="2" max="2" width="10.83203125" style="251" customWidth="1"/>
    <col min="3" max="4" width="14.83203125" style="160" customWidth="1"/>
    <col min="5" max="5" width="21.5" style="184"/>
    <col min="6" max="16384" width="21.5" style="18"/>
  </cols>
  <sheetData>
    <row r="1" spans="1:7" ht="12.75" customHeight="1">
      <c r="A1" s="31" t="s">
        <v>0</v>
      </c>
      <c r="B1" s="502"/>
      <c r="E1" s="30"/>
    </row>
    <row r="2" spans="1:7" ht="12.75" customHeight="1">
      <c r="A2" s="31" t="s">
        <v>31</v>
      </c>
      <c r="B2" s="502"/>
      <c r="E2" s="30"/>
    </row>
    <row r="3" spans="1:7" s="184" customFormat="1" ht="12.75" customHeight="1">
      <c r="A3" s="30" t="s">
        <v>151</v>
      </c>
      <c r="B3" s="496"/>
      <c r="E3" s="30"/>
    </row>
    <row r="4" spans="1:7" ht="12.75" customHeight="1">
      <c r="A4" s="32" t="s">
        <v>2</v>
      </c>
      <c r="E4" s="30"/>
    </row>
    <row r="5" spans="1:7" s="38" customFormat="1" ht="12.75" customHeight="1">
      <c r="B5" s="251"/>
      <c r="C5" s="332"/>
      <c r="D5" s="332"/>
      <c r="E5" s="184"/>
    </row>
    <row r="6" spans="1:7" ht="12.75" customHeight="1">
      <c r="A6" s="537"/>
      <c r="B6" s="538"/>
      <c r="C6" s="332"/>
      <c r="D6" s="332"/>
    </row>
    <row r="7" spans="1:7" ht="12.75" customHeight="1">
      <c r="A7" s="13"/>
      <c r="B7" s="225" t="s">
        <v>3</v>
      </c>
      <c r="C7" s="539">
        <v>2022</v>
      </c>
      <c r="D7" s="540">
        <v>2021</v>
      </c>
      <c r="E7" s="30"/>
      <c r="G7" s="30"/>
    </row>
    <row r="8" spans="1:7" ht="12.75" customHeight="1">
      <c r="A8" s="477" t="s">
        <v>80</v>
      </c>
      <c r="B8" s="503"/>
      <c r="C8" s="165">
        <v>-148</v>
      </c>
      <c r="D8" s="166">
        <v>5070</v>
      </c>
      <c r="E8" s="30"/>
    </row>
    <row r="9" spans="1:7" ht="12.75" customHeight="1">
      <c r="A9" s="478" t="s">
        <v>32</v>
      </c>
      <c r="B9" s="504"/>
      <c r="C9" s="139"/>
      <c r="D9" s="127"/>
      <c r="E9" s="30"/>
    </row>
    <row r="10" spans="1:7" ht="12.75" customHeight="1">
      <c r="A10" s="519" t="s">
        <v>33</v>
      </c>
      <c r="B10" s="505"/>
      <c r="C10" s="140"/>
      <c r="D10" s="128"/>
      <c r="E10" s="30"/>
    </row>
    <row r="11" spans="1:7" ht="12.75" customHeight="1">
      <c r="A11" s="520" t="s">
        <v>34</v>
      </c>
      <c r="B11" s="505"/>
      <c r="C11" s="140"/>
      <c r="D11" s="128"/>
      <c r="E11" s="30"/>
    </row>
    <row r="12" spans="1:7" ht="12.75" customHeight="1">
      <c r="A12" s="522" t="s">
        <v>217</v>
      </c>
      <c r="B12" s="496"/>
      <c r="C12" s="55">
        <v>-93</v>
      </c>
      <c r="D12" s="120">
        <v>-10</v>
      </c>
      <c r="E12" s="30"/>
    </row>
    <row r="13" spans="1:7" ht="12.75" customHeight="1">
      <c r="A13" s="522" t="s">
        <v>202</v>
      </c>
      <c r="B13" s="496"/>
      <c r="C13" s="55">
        <v>62</v>
      </c>
      <c r="D13" s="120">
        <v>-56</v>
      </c>
      <c r="E13" s="30"/>
    </row>
    <row r="14" spans="1:7" ht="12.75" customHeight="1">
      <c r="A14" s="524" t="s">
        <v>15</v>
      </c>
      <c r="B14" s="506">
        <v>10</v>
      </c>
      <c r="C14" s="55">
        <v>8</v>
      </c>
      <c r="D14" s="120">
        <v>17</v>
      </c>
      <c r="E14" s="30"/>
    </row>
    <row r="15" spans="1:7" ht="12.75" customHeight="1">
      <c r="A15" s="482"/>
      <c r="B15" s="507"/>
      <c r="C15" s="57">
        <f>SUM(C12:C14)</f>
        <v>-23</v>
      </c>
      <c r="D15" s="129">
        <f>SUM(D12:D14)</f>
        <v>-49</v>
      </c>
      <c r="E15" s="30"/>
    </row>
    <row r="16" spans="1:7" ht="12.75" customHeight="1">
      <c r="A16" s="520" t="s">
        <v>119</v>
      </c>
      <c r="B16" s="505"/>
      <c r="C16" s="139"/>
      <c r="D16" s="127"/>
      <c r="E16" s="30"/>
    </row>
    <row r="17" spans="1:5" ht="12.75" customHeight="1">
      <c r="A17" s="522" t="s">
        <v>218</v>
      </c>
      <c r="B17" s="496"/>
      <c r="C17" s="55">
        <v>-19</v>
      </c>
      <c r="D17" s="120">
        <v>-11</v>
      </c>
      <c r="E17" s="30"/>
    </row>
    <row r="18" spans="1:5" ht="12.75" customHeight="1">
      <c r="A18" s="525" t="s">
        <v>35</v>
      </c>
      <c r="B18" s="504"/>
      <c r="C18" s="139"/>
      <c r="D18" s="127"/>
      <c r="E18" s="30"/>
    </row>
    <row r="19" spans="1:5" ht="12.75" customHeight="1">
      <c r="A19" s="526" t="s">
        <v>36</v>
      </c>
      <c r="B19" s="508"/>
      <c r="C19" s="58">
        <v>0</v>
      </c>
      <c r="D19" s="119">
        <v>19</v>
      </c>
      <c r="E19" s="30"/>
    </row>
    <row r="20" spans="1:5" ht="12.75" customHeight="1">
      <c r="A20" s="527" t="s">
        <v>37</v>
      </c>
      <c r="B20" s="509"/>
      <c r="C20" s="141"/>
      <c r="D20" s="130"/>
      <c r="E20" s="30"/>
    </row>
    <row r="21" spans="1:5" s="53" customFormat="1" ht="12.75" customHeight="1">
      <c r="A21" s="520" t="s">
        <v>77</v>
      </c>
      <c r="B21" s="505"/>
      <c r="C21" s="141"/>
      <c r="D21" s="130"/>
      <c r="E21" s="30"/>
    </row>
    <row r="22" spans="1:5" s="53" customFormat="1" ht="12.75" customHeight="1">
      <c r="A22" s="524" t="s">
        <v>73</v>
      </c>
      <c r="B22" s="214"/>
      <c r="C22" s="58">
        <v>-7</v>
      </c>
      <c r="D22" s="119">
        <v>4</v>
      </c>
      <c r="E22" s="30"/>
    </row>
    <row r="23" spans="1:5" ht="12.75" customHeight="1">
      <c r="A23" s="528" t="s">
        <v>38</v>
      </c>
      <c r="B23" s="502"/>
      <c r="C23" s="140"/>
      <c r="D23" s="128"/>
      <c r="E23" s="30"/>
    </row>
    <row r="24" spans="1:5" ht="12.75" customHeight="1">
      <c r="A24" s="522" t="s">
        <v>72</v>
      </c>
      <c r="B24" s="496">
        <v>22</v>
      </c>
      <c r="C24" s="55">
        <v>565</v>
      </c>
      <c r="D24" s="120">
        <v>632</v>
      </c>
      <c r="E24" s="30"/>
    </row>
    <row r="25" spans="1:5" s="183" customFormat="1" ht="12.75" customHeight="1">
      <c r="A25" s="522" t="s">
        <v>15</v>
      </c>
      <c r="B25" s="496">
        <v>10</v>
      </c>
      <c r="C25" s="55">
        <v>0</v>
      </c>
      <c r="D25" s="120">
        <v>-1</v>
      </c>
      <c r="E25" s="30"/>
    </row>
    <row r="26" spans="1:5" s="183" customFormat="1" ht="12.75" customHeight="1">
      <c r="A26" s="479"/>
      <c r="B26" s="510"/>
      <c r="C26" s="57">
        <f>SUM(C24:C25)</f>
        <v>565</v>
      </c>
      <c r="D26" s="129">
        <f>SUM(D24:D25)</f>
        <v>631</v>
      </c>
      <c r="E26" s="30"/>
    </row>
    <row r="27" spans="1:5" ht="12.75" customHeight="1">
      <c r="A27" s="479" t="s">
        <v>39</v>
      </c>
      <c r="B27" s="510"/>
      <c r="C27" s="57">
        <f>SUM(C15+C17+C19+C22+C26)</f>
        <v>516</v>
      </c>
      <c r="D27" s="129">
        <f>SUM(D15+D17+D19+D22+D26)</f>
        <v>594</v>
      </c>
      <c r="E27" s="30"/>
    </row>
    <row r="28" spans="1:5" ht="12.75" customHeight="1" thickBot="1">
      <c r="A28" s="480" t="s">
        <v>216</v>
      </c>
      <c r="B28" s="511"/>
      <c r="C28" s="142">
        <f>C27+C8</f>
        <v>368</v>
      </c>
      <c r="D28" s="113">
        <f>D27+D8</f>
        <v>5664</v>
      </c>
      <c r="E28" s="30"/>
    </row>
    <row r="29" spans="1:5" ht="12.75" customHeight="1">
      <c r="A29" s="481" t="s">
        <v>29</v>
      </c>
      <c r="B29" s="512"/>
      <c r="C29" s="143"/>
      <c r="D29" s="131"/>
      <c r="E29" s="30"/>
    </row>
    <row r="30" spans="1:5" ht="12.75" customHeight="1">
      <c r="A30" s="521" t="s">
        <v>30</v>
      </c>
      <c r="B30" s="496"/>
      <c r="C30" s="135">
        <v>368</v>
      </c>
      <c r="D30" s="36">
        <v>5674</v>
      </c>
      <c r="E30" s="30"/>
    </row>
    <row r="31" spans="1:5" ht="12.75" customHeight="1">
      <c r="A31" s="523" t="s">
        <v>203</v>
      </c>
      <c r="B31" s="506"/>
      <c r="C31" s="55">
        <v>0</v>
      </c>
      <c r="D31" s="120">
        <v>-10</v>
      </c>
      <c r="E31" s="30"/>
    </row>
    <row r="32" spans="1:5" ht="12.75" customHeight="1" thickBot="1">
      <c r="A32" s="483"/>
      <c r="B32" s="513"/>
      <c r="C32" s="76">
        <f>C30+C31</f>
        <v>368</v>
      </c>
      <c r="D32" s="124">
        <f>D30+D31</f>
        <v>5664</v>
      </c>
      <c r="E32" s="30"/>
    </row>
    <row r="33" spans="1:6" s="71" customFormat="1" ht="12.75" customHeight="1">
      <c r="A33" s="484" t="s">
        <v>106</v>
      </c>
      <c r="B33" s="514"/>
      <c r="C33" s="72"/>
      <c r="D33" s="121"/>
      <c r="E33" s="30"/>
    </row>
    <row r="34" spans="1:6" s="71" customFormat="1" ht="12.75" customHeight="1">
      <c r="A34" s="529" t="s">
        <v>122</v>
      </c>
      <c r="B34" s="514"/>
      <c r="C34" s="72"/>
      <c r="D34" s="121"/>
      <c r="E34" s="30"/>
    </row>
    <row r="35" spans="1:6" s="63" customFormat="1" ht="12.75" customHeight="1">
      <c r="A35" s="530" t="s">
        <v>124</v>
      </c>
      <c r="B35" s="221"/>
      <c r="C35" s="72">
        <v>388</v>
      </c>
      <c r="D35" s="121">
        <v>345</v>
      </c>
      <c r="E35" s="30"/>
    </row>
    <row r="36" spans="1:6" s="71" customFormat="1" ht="12.75" customHeight="1">
      <c r="A36" s="530" t="s">
        <v>204</v>
      </c>
      <c r="B36" s="221"/>
      <c r="C36" s="55">
        <v>-20</v>
      </c>
      <c r="D36" s="120">
        <v>5329</v>
      </c>
      <c r="E36" s="30"/>
    </row>
    <row r="37" spans="1:6" s="71" customFormat="1" ht="12.75" customHeight="1" thickBot="1">
      <c r="A37" s="75"/>
      <c r="B37" s="223"/>
      <c r="C37" s="76">
        <f>C35+C36</f>
        <v>368</v>
      </c>
      <c r="D37" s="124">
        <f>D35+D36</f>
        <v>5674</v>
      </c>
      <c r="E37" s="30"/>
    </row>
    <row r="38" spans="1:6" s="184" customFormat="1" ht="12.75" customHeight="1">
      <c r="A38" s="666" t="s">
        <v>219</v>
      </c>
      <c r="B38" s="666"/>
      <c r="C38" s="666"/>
      <c r="D38" s="666"/>
      <c r="E38" s="30"/>
    </row>
    <row r="39" spans="1:6" s="184" customFormat="1" ht="24.95" customHeight="1">
      <c r="A39" s="666" t="s">
        <v>246</v>
      </c>
      <c r="B39" s="666"/>
      <c r="C39" s="666"/>
      <c r="D39" s="666"/>
      <c r="E39" s="30"/>
    </row>
    <row r="40" spans="1:6" s="184" customFormat="1" ht="36" customHeight="1">
      <c r="A40" s="666" t="s">
        <v>247</v>
      </c>
      <c r="B40" s="666"/>
      <c r="C40" s="666"/>
      <c r="D40" s="666"/>
      <c r="E40" s="30"/>
      <c r="F40" s="180"/>
    </row>
    <row r="41" spans="1:6" s="184" customFormat="1" ht="12.75">
      <c r="A41" s="495"/>
      <c r="B41" s="495"/>
      <c r="C41" s="495"/>
      <c r="D41" s="495"/>
      <c r="F41" s="180"/>
    </row>
    <row r="42" spans="1:6" ht="12.75" customHeight="1">
      <c r="A42" s="250" t="s">
        <v>214</v>
      </c>
      <c r="B42" s="515"/>
      <c r="C42" s="155"/>
      <c r="D42" s="18"/>
      <c r="E42" s="30"/>
    </row>
    <row r="43" spans="1:6" ht="15" customHeight="1"/>
    <row r="44" spans="1:6" ht="15" customHeight="1">
      <c r="A44" s="172"/>
      <c r="B44" s="516"/>
    </row>
    <row r="45" spans="1:6" ht="15" customHeight="1">
      <c r="A45" s="171"/>
      <c r="B45" s="517"/>
    </row>
    <row r="46" spans="1:6" ht="15" customHeight="1">
      <c r="A46" s="170"/>
      <c r="B46" s="518"/>
    </row>
    <row r="47" spans="1:6" ht="15" customHeight="1"/>
    <row r="48" spans="1:6" ht="15" customHeight="1"/>
    <row r="49" spans="1:4" ht="15" customHeight="1"/>
    <row r="50" spans="1:4" ht="15" customHeight="1"/>
    <row r="51" spans="1:4" ht="15" customHeight="1"/>
    <row r="52" spans="1:4" ht="15" customHeight="1"/>
    <row r="53" spans="1:4" ht="15" customHeight="1"/>
    <row r="54" spans="1:4" ht="15" customHeight="1"/>
    <row r="55" spans="1:4" ht="15" customHeight="1"/>
    <row r="56" spans="1:4" ht="15" customHeight="1"/>
    <row r="57" spans="1:4" ht="15" customHeight="1"/>
    <row r="58" spans="1:4" ht="15" customHeight="1"/>
    <row r="59" spans="1:4" ht="15" customHeight="1">
      <c r="A59" s="251"/>
      <c r="C59" s="18"/>
      <c r="D59" s="18"/>
    </row>
    <row r="60" spans="1:4" ht="15" customHeight="1"/>
    <row r="61" spans="1:4" ht="15" customHeight="1"/>
    <row r="62" spans="1:4" ht="15" customHeight="1"/>
    <row r="63" spans="1:4" ht="15" customHeight="1"/>
    <row r="64" spans="1: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sheetData>
  <mergeCells count="3">
    <mergeCell ref="A38:D38"/>
    <mergeCell ref="A40:D40"/>
    <mergeCell ref="A39:D39"/>
  </mergeCells>
  <pageMargins left="0.70866141732283472" right="0.70866141732283472" top="0.74803149606299213" bottom="0.74803149606299213" header="0.31496062992125984" footer="0.31496062992125984"/>
  <pageSetup scale="8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98"/>
  <sheetViews>
    <sheetView view="pageBreakPreview" zoomScale="120" zoomScaleNormal="100" zoomScaleSheetLayoutView="120" workbookViewId="0">
      <selection activeCell="G11" sqref="G11"/>
    </sheetView>
  </sheetViews>
  <sheetFormatPr defaultColWidth="21.5" defaultRowHeight="12"/>
  <cols>
    <col min="1" max="1" width="75.83203125" style="30" customWidth="1"/>
    <col min="2" max="2" width="10.83203125" style="30" customWidth="1"/>
    <col min="3" max="4" width="14.83203125" style="30" customWidth="1"/>
    <col min="5" max="5" width="8" style="30" customWidth="1"/>
    <col min="6" max="16384" width="21.5" style="30"/>
  </cols>
  <sheetData>
    <row r="1" spans="1:5" ht="12.75" customHeight="1">
      <c r="A1" s="247" t="s">
        <v>0</v>
      </c>
      <c r="B1" s="247"/>
      <c r="C1" s="196"/>
      <c r="D1" s="196"/>
      <c r="E1" s="173"/>
    </row>
    <row r="2" spans="1:5" ht="12.75" customHeight="1">
      <c r="A2" s="247" t="s">
        <v>40</v>
      </c>
      <c r="B2" s="247"/>
      <c r="C2" s="247"/>
      <c r="D2" s="247"/>
      <c r="E2" s="173"/>
    </row>
    <row r="3" spans="1:5" ht="12.75" customHeight="1">
      <c r="A3" s="196" t="s">
        <v>41</v>
      </c>
      <c r="B3" s="196"/>
      <c r="C3" s="196"/>
      <c r="D3" s="196"/>
      <c r="E3" s="173"/>
    </row>
    <row r="4" spans="1:5" ht="12.75" customHeight="1">
      <c r="A4" s="196" t="s">
        <v>2</v>
      </c>
      <c r="B4" s="196"/>
      <c r="C4" s="196"/>
      <c r="D4" s="196"/>
      <c r="E4" s="173"/>
    </row>
    <row r="5" spans="1:5" ht="12.75" customHeight="1">
      <c r="A5" s="196"/>
      <c r="B5" s="196"/>
      <c r="C5" s="196"/>
      <c r="D5" s="196"/>
      <c r="E5" s="173"/>
    </row>
    <row r="6" spans="1:5" ht="12.75" customHeight="1">
      <c r="A6" s="193"/>
      <c r="B6" s="193"/>
      <c r="C6" s="531">
        <v>44926</v>
      </c>
      <c r="D6" s="532">
        <v>43100</v>
      </c>
      <c r="E6" s="173"/>
    </row>
    <row r="7" spans="1:5" ht="12.75" customHeight="1">
      <c r="A7" s="213"/>
      <c r="B7" s="214" t="s">
        <v>3</v>
      </c>
      <c r="C7" s="26">
        <v>2022</v>
      </c>
      <c r="D7" s="27">
        <v>2021</v>
      </c>
      <c r="E7" s="155"/>
    </row>
    <row r="8" spans="1:5" ht="12.75" customHeight="1">
      <c r="A8" s="215" t="s">
        <v>42</v>
      </c>
      <c r="B8" s="216"/>
      <c r="C8" s="65"/>
      <c r="D8" s="65"/>
      <c r="E8" s="173"/>
    </row>
    <row r="9" spans="1:5" ht="12.75" customHeight="1">
      <c r="A9" s="84" t="s">
        <v>43</v>
      </c>
      <c r="B9" s="195">
        <v>13</v>
      </c>
      <c r="C9" s="62">
        <v>1291</v>
      </c>
      <c r="D9" s="132">
        <v>1675</v>
      </c>
      <c r="E9" s="173"/>
    </row>
    <row r="10" spans="1:5" ht="12.75" customHeight="1">
      <c r="A10" s="84" t="s">
        <v>44</v>
      </c>
      <c r="B10" s="195">
        <v>14</v>
      </c>
      <c r="C10" s="29">
        <v>252</v>
      </c>
      <c r="D10" s="44">
        <v>269</v>
      </c>
      <c r="E10" s="173"/>
    </row>
    <row r="11" spans="1:5" ht="12.75" customHeight="1">
      <c r="A11" s="84" t="s">
        <v>74</v>
      </c>
      <c r="B11" s="195">
        <v>15</v>
      </c>
      <c r="C11" s="29">
        <v>67</v>
      </c>
      <c r="D11" s="44">
        <v>55</v>
      </c>
      <c r="E11" s="173"/>
    </row>
    <row r="12" spans="1:5" ht="12.75" customHeight="1">
      <c r="A12" s="84" t="s">
        <v>45</v>
      </c>
      <c r="B12" s="217">
        <v>16</v>
      </c>
      <c r="C12" s="29">
        <v>3322</v>
      </c>
      <c r="D12" s="44">
        <v>3242</v>
      </c>
      <c r="E12" s="173"/>
    </row>
    <row r="13" spans="1:5" ht="12.75" customHeight="1">
      <c r="A13" s="84" t="s">
        <v>46</v>
      </c>
      <c r="B13" s="217">
        <v>18</v>
      </c>
      <c r="C13" s="29">
        <v>472</v>
      </c>
      <c r="D13" s="44">
        <v>76</v>
      </c>
      <c r="E13" s="173"/>
    </row>
    <row r="14" spans="1:5" ht="12.75" customHeight="1">
      <c r="A14" s="84" t="s">
        <v>47</v>
      </c>
      <c r="B14" s="217">
        <v>19</v>
      </c>
      <c r="C14" s="29">
        <v>181</v>
      </c>
      <c r="D14" s="44">
        <v>164</v>
      </c>
      <c r="E14" s="173"/>
    </row>
    <row r="15" spans="1:5" ht="12.75" customHeight="1">
      <c r="A15" s="218" t="s">
        <v>48</v>
      </c>
      <c r="B15" s="219"/>
      <c r="C15" s="144">
        <f>SUM(C9:C14)</f>
        <v>5585</v>
      </c>
      <c r="D15" s="133">
        <f>SUM(D9:D14)</f>
        <v>5481</v>
      </c>
      <c r="E15" s="173"/>
    </row>
    <row r="16" spans="1:5" ht="12.75" customHeight="1">
      <c r="A16" s="220" t="s">
        <v>49</v>
      </c>
      <c r="B16" s="216">
        <v>20</v>
      </c>
      <c r="C16" s="29">
        <v>1214</v>
      </c>
      <c r="D16" s="44">
        <v>837</v>
      </c>
      <c r="E16" s="173"/>
    </row>
    <row r="17" spans="1:5" ht="12.75" customHeight="1">
      <c r="A17" s="30" t="s">
        <v>50</v>
      </c>
      <c r="B17" s="195">
        <v>21</v>
      </c>
      <c r="C17" s="29">
        <v>3873</v>
      </c>
      <c r="D17" s="44">
        <v>4129</v>
      </c>
      <c r="E17" s="173"/>
    </row>
    <row r="18" spans="1:5" ht="12.75" customHeight="1">
      <c r="A18" s="30" t="s">
        <v>6</v>
      </c>
      <c r="B18" s="195">
        <v>10</v>
      </c>
      <c r="C18" s="29">
        <v>381</v>
      </c>
      <c r="D18" s="44">
        <v>250</v>
      </c>
      <c r="E18" s="173"/>
    </row>
    <row r="19" spans="1:5" ht="12.75" customHeight="1">
      <c r="A19" s="30" t="s">
        <v>46</v>
      </c>
      <c r="B19" s="217">
        <v>18</v>
      </c>
      <c r="C19" s="29">
        <v>899</v>
      </c>
      <c r="D19" s="44">
        <v>1680</v>
      </c>
      <c r="E19" s="173"/>
    </row>
    <row r="20" spans="1:5" ht="12.75" customHeight="1">
      <c r="A20" s="1" t="s">
        <v>47</v>
      </c>
      <c r="B20" s="222">
        <v>19</v>
      </c>
      <c r="C20" s="70">
        <v>372</v>
      </c>
      <c r="D20" s="45">
        <v>387</v>
      </c>
      <c r="E20" s="173"/>
    </row>
    <row r="21" spans="1:5" ht="12.75" customHeight="1">
      <c r="A21" s="218" t="s">
        <v>51</v>
      </c>
      <c r="B21" s="219"/>
      <c r="C21" s="144">
        <f>SUM(C16:C20)</f>
        <v>6739</v>
      </c>
      <c r="D21" s="133">
        <f>SUM(D16:D20)</f>
        <v>7283</v>
      </c>
      <c r="E21" s="173"/>
    </row>
    <row r="22" spans="1:5" ht="12.75" customHeight="1" thickBot="1">
      <c r="A22" s="75"/>
      <c r="B22" s="223"/>
      <c r="C22" s="50">
        <f>SUM(C15,C21)</f>
        <v>12324</v>
      </c>
      <c r="D22" s="46">
        <f>SUM(D15,D21)</f>
        <v>12764</v>
      </c>
      <c r="E22" s="173"/>
    </row>
    <row r="23" spans="1:5" ht="12.75" customHeight="1">
      <c r="A23" s="167" t="s">
        <v>52</v>
      </c>
      <c r="B23" s="224"/>
      <c r="C23" s="66"/>
      <c r="D23" s="47"/>
      <c r="E23" s="155"/>
    </row>
    <row r="24" spans="1:5" ht="12.75" customHeight="1">
      <c r="A24" s="30" t="s">
        <v>53</v>
      </c>
      <c r="B24" s="195">
        <v>23</v>
      </c>
      <c r="C24" s="51">
        <v>1286</v>
      </c>
      <c r="D24" s="43">
        <v>1164</v>
      </c>
      <c r="E24" s="173"/>
    </row>
    <row r="25" spans="1:5" ht="12.75" customHeight="1">
      <c r="A25" s="30" t="s">
        <v>54</v>
      </c>
      <c r="B25" s="217">
        <v>24</v>
      </c>
      <c r="C25" s="175">
        <v>82</v>
      </c>
      <c r="D25" s="44">
        <v>101</v>
      </c>
      <c r="E25" s="174"/>
    </row>
    <row r="26" spans="1:5" ht="12.75" customHeight="1">
      <c r="A26" s="30" t="s">
        <v>75</v>
      </c>
      <c r="B26" s="195">
        <v>15</v>
      </c>
      <c r="C26" s="175">
        <v>3290</v>
      </c>
      <c r="D26" s="44">
        <v>2853</v>
      </c>
      <c r="E26" s="174"/>
    </row>
    <row r="27" spans="1:5" ht="12.75" customHeight="1">
      <c r="A27" s="30" t="s">
        <v>81</v>
      </c>
      <c r="B27" s="217">
        <v>25</v>
      </c>
      <c r="C27" s="175">
        <v>345</v>
      </c>
      <c r="D27" s="44">
        <v>216</v>
      </c>
      <c r="E27" s="174"/>
    </row>
    <row r="28" spans="1:5" ht="12.75" customHeight="1">
      <c r="A28" s="30" t="s">
        <v>82</v>
      </c>
      <c r="B28" s="217">
        <v>26</v>
      </c>
      <c r="C28" s="176">
        <v>434</v>
      </c>
      <c r="D28" s="44">
        <v>434</v>
      </c>
      <c r="E28" s="174"/>
    </row>
    <row r="29" spans="1:5" ht="12.75" customHeight="1">
      <c r="A29" s="218" t="s">
        <v>55</v>
      </c>
      <c r="B29" s="219"/>
      <c r="C29" s="67">
        <f>SUM(C24:C28)</f>
        <v>5437</v>
      </c>
      <c r="D29" s="133">
        <f>SUM(D24:D28)</f>
        <v>4768</v>
      </c>
      <c r="E29" s="173"/>
    </row>
    <row r="30" spans="1:5" ht="12.75" customHeight="1">
      <c r="A30" s="220" t="s">
        <v>54</v>
      </c>
      <c r="B30" s="226">
        <v>24</v>
      </c>
      <c r="C30" s="177">
        <v>152</v>
      </c>
      <c r="D30" s="44">
        <v>229</v>
      </c>
      <c r="E30" s="173"/>
    </row>
    <row r="31" spans="1:5" ht="12.75" customHeight="1">
      <c r="A31" s="30" t="s">
        <v>75</v>
      </c>
      <c r="B31" s="195">
        <v>15</v>
      </c>
      <c r="C31" s="177">
        <v>1444</v>
      </c>
      <c r="D31" s="44">
        <v>1156</v>
      </c>
      <c r="E31" s="173"/>
    </row>
    <row r="32" spans="1:5" ht="12.75" customHeight="1">
      <c r="A32" s="30" t="s">
        <v>56</v>
      </c>
      <c r="B32" s="217">
        <v>27</v>
      </c>
      <c r="C32" s="177">
        <v>5980</v>
      </c>
      <c r="D32" s="44">
        <v>7047</v>
      </c>
      <c r="E32" s="173"/>
    </row>
    <row r="33" spans="1:5" ht="12.75" customHeight="1">
      <c r="A33" s="30" t="s">
        <v>38</v>
      </c>
      <c r="B33" s="195">
        <v>22</v>
      </c>
      <c r="C33" s="177">
        <v>598</v>
      </c>
      <c r="D33" s="44">
        <v>1100</v>
      </c>
      <c r="E33" s="173"/>
    </row>
    <row r="34" spans="1:5" ht="12.75" customHeight="1">
      <c r="A34" s="30" t="s">
        <v>81</v>
      </c>
      <c r="B34" s="217">
        <v>25</v>
      </c>
      <c r="C34" s="177">
        <v>1207</v>
      </c>
      <c r="D34" s="44">
        <v>1252</v>
      </c>
      <c r="E34" s="173"/>
    </row>
    <row r="35" spans="1:5" ht="12.75" customHeight="1">
      <c r="A35" s="1" t="s">
        <v>82</v>
      </c>
      <c r="B35" s="222">
        <v>26</v>
      </c>
      <c r="C35" s="176">
        <v>268</v>
      </c>
      <c r="D35" s="45">
        <v>301</v>
      </c>
      <c r="E35" s="173"/>
    </row>
    <row r="36" spans="1:5" ht="12.75" customHeight="1">
      <c r="A36" s="218" t="s">
        <v>57</v>
      </c>
      <c r="B36" s="219"/>
      <c r="C36" s="176">
        <f>SUM(C30:C35)</f>
        <v>9649</v>
      </c>
      <c r="D36" s="45">
        <f>SUM(D30:D35)</f>
        <v>11085</v>
      </c>
      <c r="E36" s="173"/>
    </row>
    <row r="37" spans="1:5" ht="12.75" customHeight="1">
      <c r="A37" s="227"/>
      <c r="B37" s="219"/>
      <c r="C37" s="176">
        <f>C29+C36</f>
        <v>15086</v>
      </c>
      <c r="D37" s="45">
        <f>D29+D36</f>
        <v>15853</v>
      </c>
      <c r="E37" s="173"/>
    </row>
    <row r="38" spans="1:5" ht="12.75" customHeight="1">
      <c r="A38" s="215" t="s">
        <v>71</v>
      </c>
      <c r="B38" s="216"/>
      <c r="C38" s="68"/>
      <c r="D38" s="44"/>
      <c r="E38" s="173"/>
    </row>
    <row r="39" spans="1:5" ht="12.75" customHeight="1">
      <c r="A39" s="30" t="s">
        <v>58</v>
      </c>
      <c r="B39" s="195"/>
      <c r="C39" s="177">
        <v>-2762</v>
      </c>
      <c r="D39" s="45">
        <v>-3089</v>
      </c>
      <c r="E39" s="173"/>
    </row>
    <row r="40" spans="1:5" ht="12.75" customHeight="1" thickBot="1">
      <c r="A40" s="75"/>
      <c r="B40" s="223"/>
      <c r="C40" s="50">
        <f>SUM(C37,C39)</f>
        <v>12324</v>
      </c>
      <c r="D40" s="134">
        <f>SUM(D37,D39)</f>
        <v>12764</v>
      </c>
      <c r="E40" s="173"/>
    </row>
    <row r="41" spans="1:5" ht="12.75" customHeight="1">
      <c r="A41" s="182" t="s">
        <v>59</v>
      </c>
      <c r="B41" s="228">
        <v>37</v>
      </c>
      <c r="C41" s="229"/>
      <c r="D41" s="229"/>
      <c r="E41" s="173"/>
    </row>
    <row r="42" spans="1:5" ht="12.75" customHeight="1">
      <c r="A42" s="666"/>
      <c r="B42" s="666"/>
      <c r="C42" s="666"/>
      <c r="D42" s="666"/>
      <c r="E42" s="155"/>
    </row>
    <row r="43" spans="1:5" ht="12.75" customHeight="1">
      <c r="A43" s="668" t="s">
        <v>215</v>
      </c>
      <c r="B43" s="668"/>
      <c r="C43" s="668"/>
      <c r="D43" s="668"/>
      <c r="E43" s="173"/>
    </row>
    <row r="44" spans="1:5" ht="15" customHeight="1">
      <c r="A44" s="185"/>
      <c r="B44" s="185"/>
      <c r="C44" s="69"/>
      <c r="D44" s="185"/>
      <c r="E44" s="155"/>
    </row>
    <row r="46" spans="1:5" ht="15" customHeight="1"/>
    <row r="47" spans="1:5" ht="15" customHeight="1"/>
    <row r="48" spans="1:5" ht="15" customHeight="1">
      <c r="A48" s="667"/>
      <c r="B48" s="667"/>
      <c r="C48" s="667"/>
      <c r="D48" s="667"/>
    </row>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sheetData>
  <mergeCells count="3">
    <mergeCell ref="A48:D48"/>
    <mergeCell ref="A43:D43"/>
    <mergeCell ref="A42:D42"/>
  </mergeCells>
  <pageMargins left="0.70866141732283505" right="0.70866141732283505" top="0.74803149606299202" bottom="0.74803149606299202" header="0.31496062992126" footer="0.31496062992126"/>
  <pageSetup scale="8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1454B-05DD-4F4E-9339-87C561CC457B}">
  <sheetPr>
    <pageSetUpPr fitToPage="1"/>
  </sheetPr>
  <dimension ref="A1:AE79"/>
  <sheetViews>
    <sheetView view="pageBreakPreview" zoomScale="120" zoomScaleNormal="100" zoomScaleSheetLayoutView="120" workbookViewId="0">
      <selection activeCell="AB19" sqref="AB19"/>
    </sheetView>
  </sheetViews>
  <sheetFormatPr defaultColWidth="21.5" defaultRowHeight="12.75"/>
  <cols>
    <col min="1" max="1" width="37.83203125" style="12" customWidth="1"/>
    <col min="2" max="2" width="0.83203125" style="12" customWidth="1"/>
    <col min="3" max="3" width="10.83203125" style="12" customWidth="1"/>
    <col min="4" max="4" width="0.83203125" style="12" customWidth="1"/>
    <col min="5" max="5" width="10.83203125" style="12" customWidth="1"/>
    <col min="6" max="6" width="0.83203125" style="12" customWidth="1"/>
    <col min="7" max="7" width="10.83203125" style="12" customWidth="1"/>
    <col min="8" max="8" width="0.83203125" style="12" customWidth="1"/>
    <col min="9" max="9" width="10.83203125" style="12" customWidth="1"/>
    <col min="10" max="10" width="0.83203125" style="12" customWidth="1"/>
    <col min="11" max="11" width="10.83203125" style="12" customWidth="1"/>
    <col min="12" max="12" width="1" style="12" customWidth="1"/>
    <col min="13" max="13" width="10.83203125" style="12" customWidth="1"/>
    <col min="14" max="14" width="0.83203125" style="12" customWidth="1"/>
    <col min="15" max="15" width="10.83203125" style="12" customWidth="1"/>
    <col min="16" max="16" width="0.83203125" style="12" customWidth="1"/>
    <col min="17" max="17" width="10.83203125" style="12" customWidth="1"/>
    <col min="18" max="18" width="0.83203125" style="12" customWidth="1"/>
    <col min="19" max="19" width="10.83203125" style="12" customWidth="1"/>
    <col min="20" max="20" width="0.83203125" style="12" customWidth="1"/>
    <col min="21" max="21" width="10.83203125" style="12" customWidth="1"/>
    <col min="22" max="22" width="0.83203125" style="12" customWidth="1"/>
    <col min="23" max="23" width="10.83203125" style="12" customWidth="1"/>
    <col min="24" max="24" width="0.83203125" style="12" customWidth="1"/>
    <col min="25" max="25" width="10.83203125" style="12" customWidth="1"/>
    <col min="26" max="26" width="0.83203125" style="12" customWidth="1"/>
    <col min="27" max="16384" width="21.5" style="12"/>
  </cols>
  <sheetData>
    <row r="1" spans="1:27" ht="12.75" customHeight="1">
      <c r="A1" s="245" t="s">
        <v>0</v>
      </c>
      <c r="B1" s="245"/>
      <c r="C1" s="245"/>
      <c r="D1" s="245"/>
      <c r="E1" s="245"/>
      <c r="F1" s="161"/>
      <c r="G1" s="161"/>
      <c r="L1" s="17"/>
      <c r="M1" s="17"/>
      <c r="N1" s="17"/>
      <c r="O1" s="17"/>
      <c r="P1" s="17"/>
      <c r="Q1" s="17"/>
      <c r="R1" s="17"/>
      <c r="S1" s="17"/>
      <c r="T1" s="17"/>
      <c r="U1" s="17"/>
      <c r="V1" s="17"/>
      <c r="W1" s="17"/>
      <c r="X1" s="17"/>
      <c r="Y1" s="17"/>
      <c r="AA1" s="178"/>
    </row>
    <row r="2" spans="1:27" ht="12.75" customHeight="1">
      <c r="A2" s="245" t="s">
        <v>60</v>
      </c>
      <c r="B2" s="245"/>
      <c r="C2" s="245"/>
      <c r="D2" s="245"/>
      <c r="E2" s="245"/>
      <c r="F2" s="245"/>
      <c r="G2" s="245"/>
      <c r="H2" s="245"/>
      <c r="I2" s="245"/>
      <c r="J2" s="245"/>
      <c r="K2" s="245"/>
      <c r="L2" s="245"/>
      <c r="M2" s="245"/>
      <c r="N2" s="17"/>
      <c r="O2" s="17"/>
      <c r="P2" s="17"/>
      <c r="Q2" s="17"/>
      <c r="R2" s="17"/>
      <c r="S2" s="17"/>
      <c r="T2" s="17"/>
      <c r="U2" s="17"/>
      <c r="V2" s="17"/>
      <c r="W2" s="17"/>
      <c r="X2" s="17"/>
      <c r="Y2" s="17"/>
      <c r="AA2" s="178"/>
    </row>
    <row r="3" spans="1:27" ht="12.75" customHeight="1">
      <c r="A3" s="246" t="s">
        <v>185</v>
      </c>
      <c r="B3" s="246"/>
      <c r="C3" s="246"/>
      <c r="D3" s="246"/>
      <c r="E3" s="246"/>
      <c r="F3" s="162"/>
      <c r="G3" s="162"/>
      <c r="L3" s="17"/>
      <c r="M3" s="17"/>
      <c r="N3" s="17"/>
      <c r="O3" s="17"/>
      <c r="P3" s="17"/>
      <c r="Q3" s="17"/>
      <c r="R3" s="17"/>
      <c r="S3" s="17"/>
      <c r="T3" s="17"/>
      <c r="U3" s="17"/>
      <c r="V3" s="17"/>
      <c r="W3" s="17"/>
      <c r="X3" s="17"/>
      <c r="Y3" s="17"/>
      <c r="AA3" s="178"/>
    </row>
    <row r="4" spans="1:27" ht="12.75" customHeight="1">
      <c r="A4" s="680" t="s">
        <v>2</v>
      </c>
      <c r="B4" s="680"/>
      <c r="C4" s="680"/>
      <c r="D4" s="680"/>
      <c r="E4" s="680"/>
      <c r="F4" s="163"/>
      <c r="G4" s="163"/>
      <c r="L4" s="17"/>
      <c r="M4" s="17"/>
      <c r="N4" s="17"/>
      <c r="O4" s="17"/>
      <c r="P4" s="17"/>
      <c r="Q4" s="17"/>
      <c r="R4" s="17"/>
      <c r="S4" s="17"/>
      <c r="T4" s="17"/>
      <c r="U4" s="17"/>
      <c r="V4" s="17"/>
      <c r="W4" s="17"/>
      <c r="X4" s="17"/>
      <c r="Y4" s="17"/>
      <c r="AA4" s="178"/>
    </row>
    <row r="5" spans="1:27" ht="12.75" customHeight="1">
      <c r="A5" s="163"/>
      <c r="B5" s="163"/>
      <c r="C5" s="163"/>
      <c r="D5" s="163"/>
      <c r="E5" s="163"/>
      <c r="F5" s="163"/>
      <c r="G5" s="163"/>
      <c r="L5" s="17"/>
      <c r="M5" s="17"/>
      <c r="N5" s="17"/>
      <c r="O5" s="17"/>
      <c r="P5" s="17"/>
      <c r="Q5" s="17"/>
      <c r="R5" s="17"/>
      <c r="S5" s="17"/>
      <c r="T5" s="17"/>
      <c r="U5" s="17"/>
      <c r="V5" s="17"/>
      <c r="W5" s="17"/>
      <c r="X5" s="17"/>
      <c r="Y5" s="17"/>
      <c r="AA5" s="156"/>
    </row>
    <row r="6" spans="1:27" ht="12.75" customHeight="1">
      <c r="A6" s="17"/>
      <c r="B6" s="679" t="s">
        <v>58</v>
      </c>
      <c r="C6" s="679"/>
      <c r="D6" s="679"/>
      <c r="E6" s="679"/>
      <c r="F6" s="679"/>
      <c r="G6" s="679"/>
      <c r="H6" s="679"/>
      <c r="I6" s="679"/>
      <c r="J6" s="679"/>
      <c r="K6" s="679"/>
      <c r="L6" s="679"/>
      <c r="M6" s="679"/>
      <c r="N6" s="679"/>
      <c r="O6" s="679"/>
      <c r="P6" s="679"/>
      <c r="Q6" s="679"/>
      <c r="R6" s="679"/>
      <c r="S6" s="679"/>
      <c r="T6" s="679"/>
      <c r="U6" s="679"/>
      <c r="V6" s="17"/>
      <c r="W6" s="17"/>
      <c r="X6" s="17"/>
      <c r="Y6" s="17"/>
      <c r="AA6" s="178"/>
    </row>
    <row r="7" spans="1:27" ht="24" customHeight="1">
      <c r="A7" s="17"/>
      <c r="B7" s="678" t="s">
        <v>61</v>
      </c>
      <c r="C7" s="678"/>
      <c r="D7" s="678"/>
      <c r="E7" s="678"/>
      <c r="F7" s="678"/>
      <c r="G7" s="678"/>
      <c r="H7" s="16"/>
      <c r="I7" s="679" t="s">
        <v>62</v>
      </c>
      <c r="J7" s="679"/>
      <c r="K7" s="679"/>
      <c r="N7" s="679" t="s">
        <v>63</v>
      </c>
      <c r="O7" s="679"/>
      <c r="P7" s="679"/>
      <c r="Q7" s="679"/>
      <c r="R7" s="679"/>
      <c r="S7" s="679"/>
      <c r="T7" s="39"/>
      <c r="U7" s="39"/>
      <c r="V7" s="39"/>
      <c r="W7" s="39"/>
      <c r="X7" s="17"/>
      <c r="Y7" s="17"/>
      <c r="AA7" s="178"/>
    </row>
    <row r="8" spans="1:27" ht="47.25" customHeight="1">
      <c r="A8" s="11"/>
      <c r="B8" s="676" t="s">
        <v>64</v>
      </c>
      <c r="C8" s="676"/>
      <c r="D8" s="676" t="s">
        <v>107</v>
      </c>
      <c r="E8" s="676"/>
      <c r="F8" s="676" t="s">
        <v>120</v>
      </c>
      <c r="G8" s="676"/>
      <c r="H8" s="675" t="s">
        <v>131</v>
      </c>
      <c r="I8" s="675"/>
      <c r="J8" s="677" t="s">
        <v>108</v>
      </c>
      <c r="K8" s="677"/>
      <c r="L8" s="675" t="s">
        <v>65</v>
      </c>
      <c r="M8" s="675"/>
      <c r="N8" s="676" t="s">
        <v>78</v>
      </c>
      <c r="O8" s="676"/>
      <c r="P8" s="676" t="s">
        <v>66</v>
      </c>
      <c r="Q8" s="676"/>
      <c r="R8" s="676" t="s">
        <v>35</v>
      </c>
      <c r="S8" s="676"/>
      <c r="T8" s="675" t="s">
        <v>68</v>
      </c>
      <c r="U8" s="675"/>
      <c r="V8" s="675" t="s">
        <v>69</v>
      </c>
      <c r="W8" s="675"/>
      <c r="X8" s="675" t="s">
        <v>130</v>
      </c>
      <c r="Y8" s="675"/>
      <c r="Z8" s="164"/>
      <c r="AA8" s="178"/>
    </row>
    <row r="9" spans="1:27" s="542" customFormat="1" ht="12.75" customHeight="1">
      <c r="A9" s="544" t="s">
        <v>91</v>
      </c>
      <c r="B9" s="545"/>
      <c r="C9" s="546">
        <v>347</v>
      </c>
      <c r="D9" s="547"/>
      <c r="E9" s="546">
        <v>2676</v>
      </c>
      <c r="F9" s="547"/>
      <c r="G9" s="546">
        <v>73</v>
      </c>
      <c r="H9" s="547"/>
      <c r="I9" s="546">
        <v>-8998</v>
      </c>
      <c r="J9" s="547"/>
      <c r="K9" s="546">
        <v>-3188</v>
      </c>
      <c r="L9" s="547"/>
      <c r="M9" s="546">
        <v>413</v>
      </c>
      <c r="N9" s="547"/>
      <c r="O9" s="546">
        <v>20</v>
      </c>
      <c r="P9" s="547"/>
      <c r="Q9" s="546">
        <v>-31</v>
      </c>
      <c r="R9" s="547"/>
      <c r="S9" s="546">
        <v>-637</v>
      </c>
      <c r="T9" s="547"/>
      <c r="U9" s="546">
        <f>C9+E9+G9+I9+K9+M9+O9+Q9+S9</f>
        <v>-9325</v>
      </c>
      <c r="V9" s="547"/>
      <c r="W9" s="546">
        <v>2668</v>
      </c>
      <c r="X9" s="547"/>
      <c r="Y9" s="546">
        <f>U9+W9</f>
        <v>-6657</v>
      </c>
      <c r="Z9" s="548"/>
      <c r="AA9" s="178"/>
    </row>
    <row r="10" spans="1:27" ht="12.75" customHeight="1">
      <c r="A10" s="145" t="s">
        <v>92</v>
      </c>
      <c r="B10" s="9"/>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8"/>
      <c r="AA10" s="178"/>
    </row>
    <row r="11" spans="1:27" ht="12.75" customHeight="1">
      <c r="A11" s="33" t="s">
        <v>89</v>
      </c>
      <c r="B11" s="17"/>
      <c r="C11" s="59">
        <v>0</v>
      </c>
      <c r="D11" s="85"/>
      <c r="E11" s="59">
        <v>0</v>
      </c>
      <c r="F11" s="85"/>
      <c r="G11" s="59">
        <v>0</v>
      </c>
      <c r="H11" s="85"/>
      <c r="I11" s="59">
        <v>5041</v>
      </c>
      <c r="J11" s="85"/>
      <c r="K11" s="59">
        <v>0</v>
      </c>
      <c r="L11" s="85"/>
      <c r="M11" s="59">
        <v>0</v>
      </c>
      <c r="N11" s="85"/>
      <c r="O11" s="59">
        <v>0</v>
      </c>
      <c r="P11" s="85"/>
      <c r="Q11" s="59">
        <v>0</v>
      </c>
      <c r="R11" s="85"/>
      <c r="S11" s="59">
        <v>0</v>
      </c>
      <c r="T11" s="85"/>
      <c r="U11" s="59">
        <f t="shared" ref="U11:U20" si="0">C11+E11+G11+I11+K11+M11+O11+Q11+S11</f>
        <v>5041</v>
      </c>
      <c r="V11" s="85"/>
      <c r="W11" s="59">
        <v>29</v>
      </c>
      <c r="X11" s="85"/>
      <c r="Y11" s="59">
        <f t="shared" ref="Y11:Y20" si="1">U11+W11</f>
        <v>5070</v>
      </c>
      <c r="Z11" s="15"/>
      <c r="AA11" s="178"/>
    </row>
    <row r="12" spans="1:27" ht="12.75" customHeight="1">
      <c r="A12" s="6" t="s">
        <v>32</v>
      </c>
      <c r="B12" s="11"/>
      <c r="C12" s="59">
        <v>0</v>
      </c>
      <c r="D12" s="86"/>
      <c r="E12" s="59">
        <v>0</v>
      </c>
      <c r="F12" s="86"/>
      <c r="G12" s="59">
        <v>0</v>
      </c>
      <c r="H12" s="86"/>
      <c r="I12" s="59">
        <v>0</v>
      </c>
      <c r="J12" s="86"/>
      <c r="K12" s="59">
        <v>631</v>
      </c>
      <c r="L12" s="86"/>
      <c r="M12" s="61">
        <v>0</v>
      </c>
      <c r="N12" s="86"/>
      <c r="O12" s="59">
        <v>-7</v>
      </c>
      <c r="P12" s="86"/>
      <c r="Q12" s="59">
        <v>-49</v>
      </c>
      <c r="R12" s="86"/>
      <c r="S12" s="59">
        <v>58</v>
      </c>
      <c r="T12" s="86"/>
      <c r="U12" s="59">
        <f t="shared" si="0"/>
        <v>633</v>
      </c>
      <c r="V12" s="86"/>
      <c r="W12" s="59">
        <v>-39</v>
      </c>
      <c r="X12" s="86"/>
      <c r="Y12" s="59">
        <f t="shared" si="1"/>
        <v>594</v>
      </c>
      <c r="Z12" s="5"/>
      <c r="AA12" s="178"/>
    </row>
    <row r="13" spans="1:27" ht="12.75" customHeight="1">
      <c r="A13" s="10"/>
      <c r="B13" s="10"/>
      <c r="C13" s="87">
        <f>SUM(C11:C12)</f>
        <v>0</v>
      </c>
      <c r="D13" s="88"/>
      <c r="E13" s="87">
        <f>SUM(E11:E12)</f>
        <v>0</v>
      </c>
      <c r="F13" s="88"/>
      <c r="G13" s="87">
        <f>SUM(G11:G12)</f>
        <v>0</v>
      </c>
      <c r="H13" s="88"/>
      <c r="I13" s="87">
        <f>SUM(I11:I12)</f>
        <v>5041</v>
      </c>
      <c r="J13" s="88"/>
      <c r="K13" s="87">
        <f>SUM(K11:K12)</f>
        <v>631</v>
      </c>
      <c r="L13" s="87">
        <f t="shared" ref="L13:O13" si="2">SUM(L11:L12)</f>
        <v>0</v>
      </c>
      <c r="M13" s="87">
        <f t="shared" si="2"/>
        <v>0</v>
      </c>
      <c r="N13" s="87">
        <f t="shared" si="2"/>
        <v>0</v>
      </c>
      <c r="O13" s="87">
        <f t="shared" si="2"/>
        <v>-7</v>
      </c>
      <c r="P13" s="88"/>
      <c r="Q13" s="87">
        <f>SUM(Q11:Q12)</f>
        <v>-49</v>
      </c>
      <c r="R13" s="88"/>
      <c r="S13" s="87">
        <f>SUM(S11:S12)</f>
        <v>58</v>
      </c>
      <c r="T13" s="88"/>
      <c r="U13" s="87">
        <f>SUM(U11:U12)</f>
        <v>5674</v>
      </c>
      <c r="V13" s="88"/>
      <c r="W13" s="87">
        <f>SUM(W11:W12)</f>
        <v>-10</v>
      </c>
      <c r="X13" s="88"/>
      <c r="Y13" s="87">
        <f>SUM(Y11:Y12)</f>
        <v>5664</v>
      </c>
      <c r="Z13" s="4"/>
      <c r="AA13" s="178"/>
    </row>
    <row r="14" spans="1:27" ht="12.75" customHeight="1">
      <c r="A14" s="34" t="s">
        <v>187</v>
      </c>
      <c r="B14" s="17"/>
      <c r="C14" s="7">
        <v>0</v>
      </c>
      <c r="D14" s="15"/>
      <c r="E14" s="7">
        <v>0</v>
      </c>
      <c r="F14" s="15"/>
      <c r="G14" s="7">
        <v>0</v>
      </c>
      <c r="H14" s="15"/>
      <c r="I14" s="7">
        <v>0</v>
      </c>
      <c r="J14" s="15"/>
      <c r="K14" s="7">
        <v>0</v>
      </c>
      <c r="L14" s="15"/>
      <c r="M14" s="7">
        <v>0</v>
      </c>
      <c r="N14" s="15"/>
      <c r="O14" s="7">
        <v>0</v>
      </c>
      <c r="P14" s="15"/>
      <c r="Q14" s="7">
        <v>58</v>
      </c>
      <c r="R14" s="15"/>
      <c r="S14" s="7">
        <v>564</v>
      </c>
      <c r="T14" s="15"/>
      <c r="U14" s="7">
        <f>C14+E14+G14+I14+K14+M14+O14+Q14+S14</f>
        <v>622</v>
      </c>
      <c r="V14" s="15"/>
      <c r="W14" s="7">
        <v>-2658</v>
      </c>
      <c r="X14" s="15"/>
      <c r="Y14" s="7">
        <v>-2036</v>
      </c>
      <c r="Z14" s="15"/>
      <c r="AA14" s="178"/>
    </row>
    <row r="15" spans="1:27" ht="12.75" customHeight="1">
      <c r="A15" s="48" t="s">
        <v>93</v>
      </c>
      <c r="B15" s="17"/>
      <c r="C15" s="59">
        <v>0</v>
      </c>
      <c r="D15" s="85"/>
      <c r="E15" s="59">
        <v>7</v>
      </c>
      <c r="F15" s="85"/>
      <c r="G15" s="59">
        <v>0</v>
      </c>
      <c r="H15" s="85"/>
      <c r="I15" s="59">
        <v>0</v>
      </c>
      <c r="J15" s="85"/>
      <c r="K15" s="59">
        <v>0</v>
      </c>
      <c r="L15" s="85"/>
      <c r="M15" s="59">
        <v>-2</v>
      </c>
      <c r="N15" s="85"/>
      <c r="O15" s="59">
        <v>0</v>
      </c>
      <c r="P15" s="85"/>
      <c r="Q15" s="59">
        <v>0</v>
      </c>
      <c r="R15" s="85"/>
      <c r="S15" s="59">
        <v>0</v>
      </c>
      <c r="T15" s="85"/>
      <c r="U15" s="59">
        <f>C15+E15+G15+I15+K15+M15+O15+Q15+S15</f>
        <v>5</v>
      </c>
      <c r="V15" s="85"/>
      <c r="W15" s="59">
        <v>0</v>
      </c>
      <c r="X15" s="85"/>
      <c r="Y15" s="59">
        <f>U15+W15</f>
        <v>5</v>
      </c>
      <c r="Z15" s="15"/>
      <c r="AA15" s="178"/>
    </row>
    <row r="16" spans="1:27">
      <c r="A16" s="34" t="s">
        <v>129</v>
      </c>
      <c r="B16" s="17"/>
      <c r="C16" s="59">
        <v>0</v>
      </c>
      <c r="D16" s="85"/>
      <c r="E16" s="59">
        <v>0</v>
      </c>
      <c r="F16" s="85"/>
      <c r="G16" s="59">
        <v>0</v>
      </c>
      <c r="H16" s="85"/>
      <c r="I16" s="59">
        <v>-27</v>
      </c>
      <c r="J16" s="85"/>
      <c r="K16" s="59">
        <v>0</v>
      </c>
      <c r="L16" s="85"/>
      <c r="M16" s="59">
        <v>0</v>
      </c>
      <c r="N16" s="85"/>
      <c r="O16" s="59">
        <v>0</v>
      </c>
      <c r="P16" s="85"/>
      <c r="Q16" s="59">
        <v>0</v>
      </c>
      <c r="R16" s="85"/>
      <c r="S16" s="59">
        <v>0</v>
      </c>
      <c r="T16" s="85"/>
      <c r="U16" s="59">
        <f t="shared" si="0"/>
        <v>-27</v>
      </c>
      <c r="V16" s="85"/>
      <c r="W16" s="59">
        <v>0</v>
      </c>
      <c r="X16" s="85"/>
      <c r="Y16" s="59">
        <f t="shared" si="1"/>
        <v>-27</v>
      </c>
      <c r="Z16" s="15"/>
      <c r="AA16" s="178"/>
    </row>
    <row r="17" spans="1:27" ht="12.75" customHeight="1">
      <c r="A17" s="48" t="s">
        <v>186</v>
      </c>
      <c r="B17" s="17"/>
      <c r="C17" s="59">
        <v>0</v>
      </c>
      <c r="D17" s="85"/>
      <c r="E17" s="59">
        <v>-51</v>
      </c>
      <c r="F17" s="85"/>
      <c r="G17" s="59">
        <v>0</v>
      </c>
      <c r="H17" s="85"/>
      <c r="I17" s="59">
        <v>0</v>
      </c>
      <c r="J17" s="85"/>
      <c r="K17" s="59">
        <v>0</v>
      </c>
      <c r="L17" s="85"/>
      <c r="M17" s="59">
        <v>0</v>
      </c>
      <c r="N17" s="85"/>
      <c r="O17" s="59">
        <v>0</v>
      </c>
      <c r="P17" s="85"/>
      <c r="Q17" s="59">
        <v>0</v>
      </c>
      <c r="R17" s="85"/>
      <c r="S17" s="59">
        <v>0</v>
      </c>
      <c r="T17" s="85"/>
      <c r="U17" s="59">
        <f t="shared" si="0"/>
        <v>-51</v>
      </c>
      <c r="V17" s="85"/>
      <c r="W17" s="59">
        <v>0</v>
      </c>
      <c r="X17" s="85"/>
      <c r="Y17" s="59">
        <f t="shared" si="1"/>
        <v>-51</v>
      </c>
      <c r="Z17" s="85"/>
      <c r="AA17" s="178"/>
    </row>
    <row r="18" spans="1:27" ht="12.75" customHeight="1">
      <c r="A18" s="48" t="s">
        <v>109</v>
      </c>
      <c r="B18" s="17"/>
      <c r="C18" s="59">
        <v>0</v>
      </c>
      <c r="D18" s="85"/>
      <c r="E18" s="59">
        <v>11</v>
      </c>
      <c r="F18" s="85"/>
      <c r="G18" s="59">
        <v>0</v>
      </c>
      <c r="H18" s="85"/>
      <c r="I18" s="59">
        <v>0</v>
      </c>
      <c r="J18" s="85"/>
      <c r="K18" s="59">
        <v>0</v>
      </c>
      <c r="L18" s="85"/>
      <c r="M18" s="59">
        <v>-11</v>
      </c>
      <c r="N18" s="85"/>
      <c r="O18" s="59">
        <v>0</v>
      </c>
      <c r="P18" s="85"/>
      <c r="Q18" s="59">
        <v>0</v>
      </c>
      <c r="R18" s="85"/>
      <c r="S18" s="59">
        <v>0</v>
      </c>
      <c r="T18" s="85"/>
      <c r="U18" s="59">
        <f t="shared" si="0"/>
        <v>0</v>
      </c>
      <c r="V18" s="85"/>
      <c r="W18" s="59">
        <v>0</v>
      </c>
      <c r="X18" s="85"/>
      <c r="Y18" s="59">
        <f t="shared" si="1"/>
        <v>0</v>
      </c>
      <c r="Z18" s="15"/>
      <c r="AA18" s="178"/>
    </row>
    <row r="19" spans="1:27" ht="12.75" customHeight="1">
      <c r="A19" s="48" t="s">
        <v>190</v>
      </c>
      <c r="B19" s="17"/>
      <c r="C19" s="59">
        <v>0</v>
      </c>
      <c r="D19" s="85"/>
      <c r="E19" s="59">
        <v>0</v>
      </c>
      <c r="F19" s="85"/>
      <c r="G19" s="59">
        <v>-62</v>
      </c>
      <c r="H19" s="85"/>
      <c r="I19" s="59">
        <v>0</v>
      </c>
      <c r="J19" s="85"/>
      <c r="K19" s="59">
        <v>0</v>
      </c>
      <c r="L19" s="85"/>
      <c r="M19" s="59">
        <v>62</v>
      </c>
      <c r="N19" s="85"/>
      <c r="O19" s="59">
        <v>0</v>
      </c>
      <c r="P19" s="85"/>
      <c r="Q19" s="59">
        <v>0</v>
      </c>
      <c r="R19" s="85"/>
      <c r="S19" s="59">
        <v>0</v>
      </c>
      <c r="T19" s="85"/>
      <c r="U19" s="59">
        <f t="shared" si="0"/>
        <v>0</v>
      </c>
      <c r="V19" s="85"/>
      <c r="W19" s="59">
        <v>0</v>
      </c>
      <c r="X19" s="85"/>
      <c r="Y19" s="59">
        <f t="shared" si="1"/>
        <v>0</v>
      </c>
      <c r="Z19" s="15"/>
      <c r="AA19" s="178"/>
    </row>
    <row r="20" spans="1:27" ht="12.75" customHeight="1">
      <c r="A20" s="34" t="s">
        <v>67</v>
      </c>
      <c r="B20" s="17"/>
      <c r="C20" s="59">
        <v>0</v>
      </c>
      <c r="D20" s="85"/>
      <c r="E20" s="59">
        <v>0</v>
      </c>
      <c r="F20" s="85"/>
      <c r="G20" s="59">
        <v>0</v>
      </c>
      <c r="H20" s="85"/>
      <c r="I20" s="59">
        <v>0</v>
      </c>
      <c r="J20" s="85"/>
      <c r="K20" s="59">
        <v>0</v>
      </c>
      <c r="L20" s="85"/>
      <c r="M20" s="59">
        <v>13</v>
      </c>
      <c r="N20" s="85"/>
      <c r="O20" s="59">
        <v>0</v>
      </c>
      <c r="P20" s="85"/>
      <c r="Q20" s="59">
        <v>0</v>
      </c>
      <c r="R20" s="85"/>
      <c r="S20" s="59">
        <v>0</v>
      </c>
      <c r="T20" s="85"/>
      <c r="U20" s="59">
        <f t="shared" si="0"/>
        <v>13</v>
      </c>
      <c r="V20" s="85"/>
      <c r="W20" s="59">
        <v>0</v>
      </c>
      <c r="X20" s="85"/>
      <c r="Y20" s="59">
        <f t="shared" si="1"/>
        <v>13</v>
      </c>
      <c r="Z20" s="15"/>
      <c r="AA20" s="178"/>
    </row>
    <row r="21" spans="1:27" s="542" customFormat="1" ht="12.75" customHeight="1">
      <c r="A21" s="699" t="s">
        <v>90</v>
      </c>
      <c r="B21" s="545"/>
      <c r="C21" s="700">
        <f>SUM(C9,C13,C14:C20)</f>
        <v>347</v>
      </c>
      <c r="D21" s="700"/>
      <c r="E21" s="700">
        <f>SUM(E9,E13,E14:E20)</f>
        <v>2643</v>
      </c>
      <c r="F21" s="700"/>
      <c r="G21" s="700">
        <f>SUM(G9,G13,G14:G20)</f>
        <v>11</v>
      </c>
      <c r="H21" s="700"/>
      <c r="I21" s="700">
        <f>SUM(I9,I13,I14:I20)</f>
        <v>-3984</v>
      </c>
      <c r="J21" s="700"/>
      <c r="K21" s="700">
        <f>SUM(K9,K13,K14:K20)</f>
        <v>-2557</v>
      </c>
      <c r="L21" s="700"/>
      <c r="M21" s="700">
        <f>SUM(M9,M13,M14:M20)</f>
        <v>475</v>
      </c>
      <c r="N21" s="700"/>
      <c r="O21" s="700">
        <f>SUM(O9,O13,O14:O20)</f>
        <v>13</v>
      </c>
      <c r="P21" s="700"/>
      <c r="Q21" s="700">
        <f>SUM(Q9,Q13,Q14:Q20)</f>
        <v>-22</v>
      </c>
      <c r="R21" s="700"/>
      <c r="S21" s="700">
        <f>SUM(S9,S13,S14:S20)</f>
        <v>-15</v>
      </c>
      <c r="T21" s="700"/>
      <c r="U21" s="700">
        <f>SUM(U9,U13,U14:U20)</f>
        <v>-3089</v>
      </c>
      <c r="V21" s="700"/>
      <c r="W21" s="700">
        <f>SUM(W9,W13,W14:W20)</f>
        <v>0</v>
      </c>
      <c r="X21" s="700"/>
      <c r="Y21" s="700">
        <f>SUM(Y9,Y13,Y14:Y20)</f>
        <v>-3089</v>
      </c>
      <c r="Z21" s="548"/>
      <c r="AA21" s="178"/>
    </row>
    <row r="22" spans="1:27" ht="12.75" customHeight="1">
      <c r="A22" s="48" t="s">
        <v>92</v>
      </c>
      <c r="B22" s="39"/>
      <c r="C22" s="35"/>
      <c r="D22" s="35"/>
      <c r="E22" s="35"/>
      <c r="F22" s="35"/>
      <c r="G22" s="35"/>
      <c r="H22" s="35"/>
      <c r="I22" s="35"/>
      <c r="J22" s="35"/>
      <c r="K22" s="35"/>
      <c r="L22" s="35"/>
      <c r="M22" s="54"/>
      <c r="N22" s="35"/>
      <c r="O22" s="35"/>
      <c r="P22" s="35"/>
      <c r="Q22" s="35"/>
      <c r="R22" s="35"/>
      <c r="S22" s="35"/>
      <c r="T22" s="35"/>
      <c r="U22" s="35"/>
      <c r="V22" s="35"/>
      <c r="W22" s="35"/>
      <c r="X22" s="35"/>
      <c r="Y22" s="7"/>
      <c r="Z22" s="35"/>
      <c r="AA22" s="156"/>
    </row>
    <row r="23" spans="1:27" ht="12.75" customHeight="1">
      <c r="A23" s="33" t="s">
        <v>222</v>
      </c>
      <c r="B23" s="17"/>
      <c r="C23" s="40">
        <v>0</v>
      </c>
      <c r="D23" s="40"/>
      <c r="E23" s="40">
        <v>0</v>
      </c>
      <c r="F23" s="40"/>
      <c r="G23" s="40">
        <v>0</v>
      </c>
      <c r="H23" s="15"/>
      <c r="I23" s="7">
        <v>-148</v>
      </c>
      <c r="J23" s="15"/>
      <c r="K23" s="40">
        <v>0</v>
      </c>
      <c r="L23" s="15"/>
      <c r="M23" s="40">
        <v>0</v>
      </c>
      <c r="N23" s="15"/>
      <c r="O23" s="40">
        <v>0</v>
      </c>
      <c r="P23" s="15"/>
      <c r="Q23" s="60">
        <v>0</v>
      </c>
      <c r="R23" s="15"/>
      <c r="S23" s="40">
        <v>0</v>
      </c>
      <c r="T23" s="15"/>
      <c r="U23" s="7">
        <f t="shared" ref="U23:U31" si="3">C23+E23+G23+I23+K23+M23+O23+Q23+S23</f>
        <v>-148</v>
      </c>
      <c r="V23" s="15"/>
      <c r="W23" s="7">
        <v>0</v>
      </c>
      <c r="X23" s="15"/>
      <c r="Y23" s="7">
        <f t="shared" ref="Y23" si="4">U23+W23</f>
        <v>-148</v>
      </c>
      <c r="Z23" s="15"/>
      <c r="AA23" s="178"/>
    </row>
    <row r="24" spans="1:27" ht="12.75" customHeight="1">
      <c r="A24" s="6" t="s">
        <v>32</v>
      </c>
      <c r="B24" s="11"/>
      <c r="C24" s="40">
        <v>0</v>
      </c>
      <c r="D24" s="41"/>
      <c r="E24" s="40">
        <v>0</v>
      </c>
      <c r="F24" s="41"/>
      <c r="G24" s="40">
        <v>0</v>
      </c>
      <c r="H24" s="5"/>
      <c r="I24" s="40">
        <v>0</v>
      </c>
      <c r="J24" s="5"/>
      <c r="K24" s="7">
        <v>565</v>
      </c>
      <c r="L24" s="5"/>
      <c r="M24" s="41">
        <v>0</v>
      </c>
      <c r="N24" s="5"/>
      <c r="O24" s="7">
        <v>-26</v>
      </c>
      <c r="P24" s="5"/>
      <c r="Q24" s="7">
        <v>-23</v>
      </c>
      <c r="R24" s="5"/>
      <c r="S24" s="7">
        <v>0</v>
      </c>
      <c r="T24" s="5"/>
      <c r="U24" s="7">
        <v>516</v>
      </c>
      <c r="V24" s="5"/>
      <c r="W24" s="40">
        <v>0</v>
      </c>
      <c r="X24" s="5"/>
      <c r="Y24" s="7">
        <v>516</v>
      </c>
      <c r="Z24" s="5"/>
      <c r="AA24" s="178"/>
    </row>
    <row r="25" spans="1:27" ht="12.75" customHeight="1">
      <c r="A25" s="10"/>
      <c r="B25" s="10"/>
      <c r="C25" s="42">
        <f>SUM(C23:C24)</f>
        <v>0</v>
      </c>
      <c r="D25" s="42"/>
      <c r="E25" s="42">
        <f>SUM(E23:E24)</f>
        <v>0</v>
      </c>
      <c r="F25" s="42"/>
      <c r="G25" s="42">
        <f>SUM(G23:G24)</f>
        <v>0</v>
      </c>
      <c r="H25" s="4"/>
      <c r="I25" s="42">
        <f>SUM(I23:I24)</f>
        <v>-148</v>
      </c>
      <c r="J25" s="4"/>
      <c r="K25" s="42">
        <f>SUM(K23:K24)</f>
        <v>565</v>
      </c>
      <c r="L25" s="4"/>
      <c r="M25" s="42">
        <f>SUM(M23:M24)</f>
        <v>0</v>
      </c>
      <c r="N25" s="4"/>
      <c r="O25" s="42">
        <f>SUM(O23:O24)</f>
        <v>-26</v>
      </c>
      <c r="P25" s="4"/>
      <c r="Q25" s="42">
        <f>SUM(Q23:Q24)</f>
        <v>-23</v>
      </c>
      <c r="R25" s="4"/>
      <c r="S25" s="42">
        <f>SUM(S23:S24)</f>
        <v>0</v>
      </c>
      <c r="T25" s="4"/>
      <c r="U25" s="14">
        <f>SUM(U23:U24)</f>
        <v>368</v>
      </c>
      <c r="V25" s="4"/>
      <c r="W25" s="14">
        <f>SUM(W23:W24)</f>
        <v>0</v>
      </c>
      <c r="X25" s="4"/>
      <c r="Y25" s="14">
        <f>SUM(Y23:Y24)</f>
        <v>368</v>
      </c>
      <c r="Z25" s="4"/>
      <c r="AA25" s="178"/>
    </row>
    <row r="26" spans="1:27">
      <c r="A26" s="34" t="s">
        <v>129</v>
      </c>
      <c r="B26" s="17"/>
      <c r="C26" s="7">
        <v>0</v>
      </c>
      <c r="D26" s="15"/>
      <c r="E26" s="7">
        <v>0</v>
      </c>
      <c r="F26" s="15"/>
      <c r="G26" s="7">
        <v>0</v>
      </c>
      <c r="H26" s="15"/>
      <c r="I26" s="7">
        <v>-29</v>
      </c>
      <c r="J26" s="15"/>
      <c r="K26" s="7">
        <v>0</v>
      </c>
      <c r="L26" s="15"/>
      <c r="M26" s="7">
        <v>0</v>
      </c>
      <c r="N26" s="15"/>
      <c r="O26" s="7">
        <v>0</v>
      </c>
      <c r="P26" s="15"/>
      <c r="Q26" s="7">
        <v>0</v>
      </c>
      <c r="R26" s="15"/>
      <c r="S26" s="7">
        <v>0</v>
      </c>
      <c r="T26" s="15"/>
      <c r="U26" s="7">
        <f t="shared" si="3"/>
        <v>-29</v>
      </c>
      <c r="V26" s="15"/>
      <c r="W26" s="7">
        <v>0</v>
      </c>
      <c r="X26" s="15"/>
      <c r="Y26" s="7">
        <f t="shared" ref="Y26:Y31" si="5">U26+W26</f>
        <v>-29</v>
      </c>
      <c r="Z26" s="15"/>
      <c r="AA26" s="178"/>
    </row>
    <row r="27" spans="1:27" ht="12.75" customHeight="1">
      <c r="A27" s="48" t="s">
        <v>186</v>
      </c>
      <c r="B27" s="17"/>
      <c r="C27" s="7">
        <v>0</v>
      </c>
      <c r="D27" s="15"/>
      <c r="E27" s="7">
        <v>-38</v>
      </c>
      <c r="F27" s="15"/>
      <c r="G27" s="7">
        <v>0</v>
      </c>
      <c r="H27" s="15"/>
      <c r="I27" s="7">
        <v>0</v>
      </c>
      <c r="J27" s="15"/>
      <c r="K27" s="7">
        <v>0</v>
      </c>
      <c r="L27" s="15"/>
      <c r="M27" s="7">
        <v>0</v>
      </c>
      <c r="N27" s="15"/>
      <c r="O27" s="7">
        <v>0</v>
      </c>
      <c r="P27" s="15"/>
      <c r="Q27" s="7">
        <v>0</v>
      </c>
      <c r="R27" s="15"/>
      <c r="S27" s="7">
        <v>0</v>
      </c>
      <c r="T27" s="15"/>
      <c r="U27" s="7">
        <f t="shared" si="3"/>
        <v>-38</v>
      </c>
      <c r="V27" s="15"/>
      <c r="W27" s="7">
        <v>0</v>
      </c>
      <c r="X27" s="15"/>
      <c r="Y27" s="7">
        <f t="shared" si="5"/>
        <v>-38</v>
      </c>
      <c r="Z27" s="15"/>
      <c r="AA27" s="178"/>
    </row>
    <row r="28" spans="1:27" ht="12.75" customHeight="1">
      <c r="A28" s="48" t="s">
        <v>109</v>
      </c>
      <c r="B28" s="17"/>
      <c r="C28" s="7">
        <v>0</v>
      </c>
      <c r="D28" s="15"/>
      <c r="E28" s="59">
        <v>1</v>
      </c>
      <c r="F28" s="15"/>
      <c r="G28" s="7">
        <v>0</v>
      </c>
      <c r="H28" s="15"/>
      <c r="I28" s="7">
        <v>0</v>
      </c>
      <c r="J28" s="15"/>
      <c r="K28" s="7">
        <v>0</v>
      </c>
      <c r="L28" s="15"/>
      <c r="M28" s="7">
        <v>-1</v>
      </c>
      <c r="N28" s="15"/>
      <c r="O28" s="7">
        <v>0</v>
      </c>
      <c r="P28" s="15"/>
      <c r="Q28" s="7">
        <v>0</v>
      </c>
      <c r="R28" s="15"/>
      <c r="S28" s="7">
        <v>0</v>
      </c>
      <c r="T28" s="15"/>
      <c r="U28" s="7">
        <f t="shared" si="3"/>
        <v>0</v>
      </c>
      <c r="V28" s="15"/>
      <c r="W28" s="7">
        <v>0</v>
      </c>
      <c r="X28" s="15"/>
      <c r="Y28" s="7">
        <f t="shared" si="5"/>
        <v>0</v>
      </c>
      <c r="Z28" s="15"/>
      <c r="AA28" s="178"/>
    </row>
    <row r="29" spans="1:27" ht="12.75" customHeight="1">
      <c r="A29" s="34" t="s">
        <v>93</v>
      </c>
      <c r="B29" s="17"/>
      <c r="C29" s="7">
        <v>0</v>
      </c>
      <c r="D29" s="15"/>
      <c r="E29" s="7">
        <v>14</v>
      </c>
      <c r="F29" s="15"/>
      <c r="G29" s="7">
        <v>0</v>
      </c>
      <c r="H29" s="15"/>
      <c r="I29" s="7">
        <v>0</v>
      </c>
      <c r="J29" s="15"/>
      <c r="K29" s="7">
        <v>0</v>
      </c>
      <c r="L29" s="15"/>
      <c r="M29" s="7">
        <v>-4</v>
      </c>
      <c r="N29" s="15"/>
      <c r="O29" s="7">
        <v>0</v>
      </c>
      <c r="P29" s="15"/>
      <c r="Q29" s="7">
        <v>0</v>
      </c>
      <c r="R29" s="15"/>
      <c r="S29" s="7">
        <v>0</v>
      </c>
      <c r="T29" s="15"/>
      <c r="U29" s="7">
        <f>C29+E29+G29+I29+K29+M29+O29+Q29+S29</f>
        <v>10</v>
      </c>
      <c r="V29" s="15"/>
      <c r="W29" s="7">
        <v>0</v>
      </c>
      <c r="X29" s="15"/>
      <c r="Y29" s="7">
        <f>U29+W29</f>
        <v>10</v>
      </c>
      <c r="Z29" s="15"/>
      <c r="AA29" s="178"/>
    </row>
    <row r="30" spans="1:27" ht="12.75" customHeight="1">
      <c r="A30" s="333" t="s">
        <v>223</v>
      </c>
      <c r="B30" s="17"/>
      <c r="C30" s="168">
        <v>0</v>
      </c>
      <c r="D30" s="35"/>
      <c r="E30" s="168">
        <v>-5</v>
      </c>
      <c r="F30" s="35"/>
      <c r="G30" s="168">
        <v>0</v>
      </c>
      <c r="H30" s="35"/>
      <c r="I30" s="168">
        <v>0</v>
      </c>
      <c r="J30" s="35"/>
      <c r="K30" s="168">
        <v>0</v>
      </c>
      <c r="L30" s="35"/>
      <c r="M30" s="168">
        <v>3</v>
      </c>
      <c r="N30" s="35"/>
      <c r="O30" s="168"/>
      <c r="P30" s="35"/>
      <c r="Q30" s="168">
        <v>0</v>
      </c>
      <c r="R30" s="35"/>
      <c r="S30" s="168">
        <v>0</v>
      </c>
      <c r="T30" s="35"/>
      <c r="U30" s="168">
        <v>-2</v>
      </c>
      <c r="V30" s="35"/>
      <c r="W30" s="169">
        <v>0</v>
      </c>
      <c r="X30" s="35"/>
      <c r="Y30" s="168">
        <v>-2</v>
      </c>
      <c r="Z30" s="15"/>
      <c r="AA30" s="178"/>
    </row>
    <row r="31" spans="1:27" ht="12.75" customHeight="1">
      <c r="A31" s="34" t="s">
        <v>67</v>
      </c>
      <c r="B31" s="25"/>
      <c r="C31" s="3">
        <v>0</v>
      </c>
      <c r="D31" s="5"/>
      <c r="E31" s="3">
        <v>0</v>
      </c>
      <c r="F31" s="5"/>
      <c r="G31" s="3">
        <v>0</v>
      </c>
      <c r="H31" s="5"/>
      <c r="I31" s="3">
        <v>0</v>
      </c>
      <c r="J31" s="5"/>
      <c r="K31" s="3">
        <v>0</v>
      </c>
      <c r="L31" s="5"/>
      <c r="M31" s="3">
        <v>18</v>
      </c>
      <c r="N31" s="5"/>
      <c r="O31" s="3">
        <v>0</v>
      </c>
      <c r="P31" s="5"/>
      <c r="Q31" s="3">
        <v>0</v>
      </c>
      <c r="R31" s="5"/>
      <c r="S31" s="3">
        <v>0</v>
      </c>
      <c r="T31" s="5"/>
      <c r="U31" s="3">
        <f t="shared" si="3"/>
        <v>18</v>
      </c>
      <c r="V31" s="5"/>
      <c r="W31" s="61">
        <v>0</v>
      </c>
      <c r="X31" s="5"/>
      <c r="Y31" s="3">
        <f t="shared" si="5"/>
        <v>18</v>
      </c>
      <c r="Z31" s="5"/>
      <c r="AA31" s="178"/>
    </row>
    <row r="32" spans="1:27" s="335" customFormat="1" ht="12.75" customHeight="1" thickBot="1">
      <c r="A32" s="28" t="s">
        <v>184</v>
      </c>
      <c r="B32" s="336"/>
      <c r="C32" s="337">
        <f>C21+C25+SUM(C26:C31)</f>
        <v>347</v>
      </c>
      <c r="D32" s="337"/>
      <c r="E32" s="337">
        <f>E21+E25+SUM(E26:E31)</f>
        <v>2615</v>
      </c>
      <c r="F32" s="337"/>
      <c r="G32" s="337">
        <f>G21+G25+SUM(G26:G31)</f>
        <v>11</v>
      </c>
      <c r="H32" s="337"/>
      <c r="I32" s="337">
        <f>I21+I25+SUM(I26:I31)</f>
        <v>-4161</v>
      </c>
      <c r="J32" s="337"/>
      <c r="K32" s="337">
        <f>K21+K25+SUM(K26:K31)</f>
        <v>-1992</v>
      </c>
      <c r="L32" s="337"/>
      <c r="M32" s="337">
        <f>M21+M25+SUM(M26:M31)</f>
        <v>491</v>
      </c>
      <c r="N32" s="337"/>
      <c r="O32" s="337">
        <f>O21+O25+SUM(O26:O31)</f>
        <v>-13</v>
      </c>
      <c r="P32" s="337"/>
      <c r="Q32" s="337">
        <f>Q21+Q25+SUM(Q26:Q31)</f>
        <v>-45</v>
      </c>
      <c r="R32" s="337"/>
      <c r="S32" s="337">
        <f>S21+S25+SUM(S26:S31)</f>
        <v>-15</v>
      </c>
      <c r="T32" s="337"/>
      <c r="U32" s="337">
        <f>U21+U25+SUM(U26:U31)</f>
        <v>-2762</v>
      </c>
      <c r="V32" s="337"/>
      <c r="W32" s="337">
        <f>W21+W25+SUM(W26:W31)</f>
        <v>0</v>
      </c>
      <c r="X32" s="337"/>
      <c r="Y32" s="337">
        <f>Y21+Y25+SUM(Y26:Y31)</f>
        <v>-2762</v>
      </c>
      <c r="Z32" s="543"/>
      <c r="AA32" s="334"/>
    </row>
    <row r="33" spans="1:31" s="49" customFormat="1" ht="24.95" customHeight="1">
      <c r="A33" s="669" t="s">
        <v>248</v>
      </c>
      <c r="B33" s="670"/>
      <c r="C33" s="670"/>
      <c r="D33" s="670"/>
      <c r="E33" s="670"/>
      <c r="F33" s="670"/>
      <c r="G33" s="670"/>
      <c r="H33" s="670"/>
      <c r="I33" s="670"/>
      <c r="J33" s="670"/>
      <c r="K33" s="670"/>
      <c r="L33" s="670"/>
      <c r="M33" s="670"/>
      <c r="N33" s="670"/>
      <c r="O33" s="670"/>
      <c r="P33" s="670"/>
      <c r="Q33" s="670"/>
      <c r="R33" s="670"/>
      <c r="S33" s="670"/>
      <c r="T33" s="670"/>
      <c r="U33" s="670"/>
      <c r="V33" s="670"/>
      <c r="W33" s="670"/>
      <c r="X33" s="670"/>
      <c r="Y33" s="670"/>
      <c r="Z33" s="52"/>
      <c r="AA33" s="179"/>
      <c r="AE33" s="181"/>
    </row>
    <row r="34" spans="1:31" s="49" customFormat="1" ht="12.75" customHeight="1">
      <c r="A34" s="671" t="s">
        <v>205</v>
      </c>
      <c r="B34" s="672"/>
      <c r="C34" s="672"/>
      <c r="D34" s="672"/>
      <c r="E34" s="672"/>
      <c r="F34" s="672"/>
      <c r="G34" s="672"/>
      <c r="H34" s="672"/>
      <c r="I34" s="672"/>
      <c r="J34" s="672"/>
      <c r="K34" s="672"/>
      <c r="L34" s="672"/>
      <c r="M34" s="672"/>
      <c r="N34" s="672"/>
      <c r="O34" s="672"/>
      <c r="P34" s="672"/>
      <c r="Q34" s="672"/>
      <c r="R34" s="672"/>
      <c r="S34" s="672"/>
      <c r="T34" s="672"/>
      <c r="U34" s="672"/>
      <c r="V34" s="672"/>
      <c r="W34" s="672"/>
      <c r="X34" s="672"/>
      <c r="Y34" s="672"/>
      <c r="Z34" s="52"/>
      <c r="AA34" s="178"/>
    </row>
    <row r="35" spans="1:31" s="49" customFormat="1" ht="24.95" customHeight="1">
      <c r="A35" s="671" t="s">
        <v>249</v>
      </c>
      <c r="B35" s="672"/>
      <c r="C35" s="672"/>
      <c r="D35" s="672"/>
      <c r="E35" s="672"/>
      <c r="F35" s="672"/>
      <c r="G35" s="672"/>
      <c r="H35" s="672"/>
      <c r="I35" s="672"/>
      <c r="J35" s="672"/>
      <c r="K35" s="672"/>
      <c r="L35" s="672"/>
      <c r="M35" s="672"/>
      <c r="N35" s="672"/>
      <c r="O35" s="672"/>
      <c r="P35" s="672"/>
      <c r="Q35" s="672"/>
      <c r="R35" s="672"/>
      <c r="S35" s="672"/>
      <c r="T35" s="672"/>
      <c r="U35" s="672"/>
      <c r="V35" s="672"/>
      <c r="W35" s="672"/>
      <c r="X35" s="672"/>
      <c r="Y35" s="672"/>
      <c r="Z35" s="52"/>
      <c r="AA35" s="179"/>
      <c r="AE35" s="181"/>
    </row>
    <row r="36" spans="1:31" s="49" customFormat="1" ht="12.75" customHeight="1">
      <c r="A36" s="672" t="s">
        <v>224</v>
      </c>
      <c r="B36" s="672"/>
      <c r="C36" s="672"/>
      <c r="D36" s="672"/>
      <c r="E36" s="672"/>
      <c r="F36" s="672"/>
      <c r="G36" s="672"/>
      <c r="H36" s="672"/>
      <c r="I36" s="672"/>
      <c r="J36" s="672"/>
      <c r="K36" s="672"/>
      <c r="L36" s="672"/>
      <c r="M36" s="672"/>
      <c r="N36" s="672"/>
      <c r="O36" s="672"/>
      <c r="P36" s="672"/>
      <c r="Q36" s="672"/>
      <c r="R36" s="672"/>
      <c r="S36" s="672"/>
      <c r="T36" s="672"/>
      <c r="U36" s="672"/>
      <c r="V36" s="672"/>
      <c r="W36" s="672"/>
      <c r="X36" s="672"/>
      <c r="Y36" s="672"/>
      <c r="Z36" s="52"/>
      <c r="AA36" s="178"/>
    </row>
    <row r="37" spans="1:31" s="49" customFormat="1" ht="12.75" customHeight="1">
      <c r="A37" s="497"/>
      <c r="B37" s="497"/>
      <c r="C37" s="497"/>
      <c r="D37" s="497"/>
      <c r="E37" s="497"/>
      <c r="F37" s="497"/>
      <c r="G37" s="497"/>
      <c r="H37" s="497"/>
      <c r="I37" s="497"/>
      <c r="J37" s="497"/>
      <c r="K37" s="497"/>
      <c r="L37" s="497"/>
      <c r="M37" s="497"/>
      <c r="N37" s="497"/>
      <c r="O37" s="497"/>
      <c r="P37" s="497"/>
      <c r="Q37" s="497"/>
      <c r="R37" s="497"/>
      <c r="S37" s="497"/>
      <c r="T37" s="497"/>
      <c r="U37" s="497"/>
      <c r="V37" s="497"/>
      <c r="W37" s="497"/>
      <c r="X37" s="497"/>
      <c r="Y37" s="497"/>
      <c r="Z37" s="52"/>
      <c r="AA37" s="178"/>
    </row>
    <row r="38" spans="1:31">
      <c r="A38" s="673" t="s">
        <v>214</v>
      </c>
      <c r="B38" s="673"/>
      <c r="C38" s="673"/>
      <c r="D38" s="673"/>
      <c r="E38" s="673"/>
      <c r="F38" s="673"/>
      <c r="G38" s="673"/>
      <c r="H38" s="673"/>
      <c r="I38" s="673"/>
      <c r="J38" s="673"/>
      <c r="K38" s="673"/>
      <c r="L38" s="673"/>
      <c r="M38" s="673"/>
      <c r="N38" s="673"/>
      <c r="O38" s="673"/>
      <c r="P38" s="673"/>
      <c r="Q38" s="673"/>
      <c r="R38" s="673"/>
      <c r="S38" s="673"/>
      <c r="T38" s="673"/>
      <c r="U38" s="673"/>
      <c r="V38" s="673"/>
      <c r="W38" s="673"/>
      <c r="X38" s="673"/>
      <c r="Y38" s="673"/>
      <c r="AA38" s="178"/>
    </row>
    <row r="39" spans="1:31" ht="15" customHeight="1"/>
    <row r="40" spans="1:31" ht="15" customHeight="1"/>
    <row r="41" spans="1:31" ht="15" customHeight="1"/>
    <row r="42" spans="1:31" ht="15" customHeight="1"/>
    <row r="43" spans="1:31" ht="15" customHeight="1"/>
    <row r="44" spans="1:31" ht="15" customHeight="1"/>
    <row r="45" spans="1:31" ht="15" customHeight="1"/>
    <row r="46" spans="1:31" ht="15" customHeight="1"/>
    <row r="47" spans="1:31" ht="15" customHeight="1"/>
    <row r="48" spans="1:31" ht="15" customHeight="1">
      <c r="A48" s="674"/>
      <c r="B48" s="674"/>
      <c r="C48" s="674"/>
      <c r="D48" s="674"/>
      <c r="E48" s="674"/>
      <c r="F48" s="674"/>
      <c r="G48" s="674"/>
    </row>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sheetData>
  <mergeCells count="23">
    <mergeCell ref="B7:G7"/>
    <mergeCell ref="I7:K7"/>
    <mergeCell ref="N7:S7"/>
    <mergeCell ref="A4:E4"/>
    <mergeCell ref="B6:U6"/>
    <mergeCell ref="X8:Y8"/>
    <mergeCell ref="B8:C8"/>
    <mergeCell ref="D8:E8"/>
    <mergeCell ref="F8:G8"/>
    <mergeCell ref="H8:I8"/>
    <mergeCell ref="J8:K8"/>
    <mergeCell ref="L8:M8"/>
    <mergeCell ref="N8:O8"/>
    <mergeCell ref="P8:Q8"/>
    <mergeCell ref="R8:S8"/>
    <mergeCell ref="T8:U8"/>
    <mergeCell ref="V8:W8"/>
    <mergeCell ref="A33:Y33"/>
    <mergeCell ref="A34:Y34"/>
    <mergeCell ref="A35:Y35"/>
    <mergeCell ref="A38:Y38"/>
    <mergeCell ref="A48:G48"/>
    <mergeCell ref="A36:Y36"/>
  </mergeCells>
  <pageMargins left="0.70866141732283472" right="0.70866141732283472" top="0.74803149606299213" bottom="0.74803149606299213" header="0.31496062992125984" footer="0.31496062992125984"/>
  <pageSetup scale="76" orientation="landscape" r:id="rId1"/>
  <ignoredErrors>
    <ignoredError sqref="U13 Y13"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65"/>
  <sheetViews>
    <sheetView view="pageBreakPreview" zoomScale="120" zoomScaleNormal="100" zoomScaleSheetLayoutView="120" workbookViewId="0">
      <selection activeCell="G57" sqref="G57"/>
    </sheetView>
  </sheetViews>
  <sheetFormatPr defaultColWidth="21.5" defaultRowHeight="12.75"/>
  <cols>
    <col min="1" max="1" width="75.83203125" style="230" customWidth="1"/>
    <col min="2" max="2" width="10.83203125" style="230" customWidth="1"/>
    <col min="3" max="4" width="14.83203125" style="230" customWidth="1"/>
    <col min="5" max="16384" width="21.5" style="230"/>
  </cols>
  <sheetData>
    <row r="1" spans="1:5" ht="12.75" customHeight="1">
      <c r="A1" s="187" t="s">
        <v>0</v>
      </c>
      <c r="E1" s="231"/>
    </row>
    <row r="2" spans="1:5" ht="12.75" customHeight="1">
      <c r="A2" s="188" t="s">
        <v>1</v>
      </c>
      <c r="B2" s="244"/>
      <c r="E2" s="231"/>
    </row>
    <row r="3" spans="1:5" ht="12.75" customHeight="1">
      <c r="A3" s="89" t="s">
        <v>151</v>
      </c>
      <c r="B3" s="244"/>
      <c r="E3" s="231"/>
    </row>
    <row r="4" spans="1:5" ht="12.75" customHeight="1">
      <c r="A4" s="89" t="s">
        <v>2</v>
      </c>
      <c r="C4" s="186"/>
      <c r="D4" s="186"/>
      <c r="E4" s="231"/>
    </row>
    <row r="5" spans="1:5" ht="12.75" customHeight="1">
      <c r="A5" s="89"/>
      <c r="C5" s="232"/>
      <c r="D5" s="232"/>
      <c r="E5" s="231"/>
    </row>
    <row r="6" spans="1:5" ht="12.75" customHeight="1">
      <c r="A6" s="90"/>
      <c r="B6" s="232"/>
      <c r="C6" s="232"/>
      <c r="D6" s="232"/>
      <c r="E6" s="231"/>
    </row>
    <row r="7" spans="1:5" ht="12.75" customHeight="1">
      <c r="A7" s="535"/>
      <c r="B7" s="536" t="s">
        <v>3</v>
      </c>
      <c r="C7" s="26">
        <v>2022</v>
      </c>
      <c r="D7" s="27">
        <v>2021</v>
      </c>
      <c r="E7" s="231"/>
    </row>
    <row r="8" spans="1:5" ht="12.75" customHeight="1">
      <c r="A8" s="533" t="s">
        <v>4</v>
      </c>
      <c r="B8" s="534"/>
      <c r="C8" s="534"/>
      <c r="D8" s="534"/>
      <c r="E8" s="231"/>
    </row>
    <row r="9" spans="1:5" ht="12.75" customHeight="1">
      <c r="A9" s="89" t="s">
        <v>158</v>
      </c>
      <c r="B9" s="153"/>
      <c r="C9" s="146">
        <v>-128</v>
      </c>
      <c r="D9" s="92">
        <v>-249</v>
      </c>
      <c r="E9" s="231"/>
    </row>
    <row r="10" spans="1:5" ht="12.75" customHeight="1">
      <c r="A10" s="89" t="s">
        <v>110</v>
      </c>
      <c r="B10" s="485"/>
      <c r="C10" s="78">
        <v>-20</v>
      </c>
      <c r="D10" s="93">
        <v>5319</v>
      </c>
      <c r="E10" s="231"/>
    </row>
    <row r="11" spans="1:5" ht="12.75" customHeight="1">
      <c r="A11" s="89" t="s">
        <v>5</v>
      </c>
      <c r="B11" s="485"/>
      <c r="C11" s="147"/>
      <c r="D11" s="94"/>
      <c r="E11" s="231"/>
    </row>
    <row r="12" spans="1:5" ht="12.75" customHeight="1">
      <c r="A12" s="95" t="s">
        <v>94</v>
      </c>
      <c r="B12" s="97" t="s">
        <v>183</v>
      </c>
      <c r="C12" s="78">
        <v>415</v>
      </c>
      <c r="D12" s="93">
        <v>417</v>
      </c>
      <c r="E12" s="231"/>
    </row>
    <row r="13" spans="1:5" ht="12.75" customHeight="1">
      <c r="A13" s="96" t="s">
        <v>206</v>
      </c>
      <c r="B13" s="97" t="s">
        <v>182</v>
      </c>
      <c r="C13" s="78">
        <v>3</v>
      </c>
      <c r="D13" s="93">
        <v>3</v>
      </c>
      <c r="E13" s="231"/>
    </row>
    <row r="14" spans="1:5" ht="12.75" customHeight="1">
      <c r="A14" s="96" t="s">
        <v>207</v>
      </c>
      <c r="B14" s="97">
        <v>10</v>
      </c>
      <c r="C14" s="78">
        <v>-123</v>
      </c>
      <c r="D14" s="93">
        <v>-125</v>
      </c>
      <c r="E14" s="231"/>
    </row>
    <row r="15" spans="1:5" ht="12.75" customHeight="1">
      <c r="A15" s="96" t="s">
        <v>208</v>
      </c>
      <c r="B15" s="97">
        <v>6</v>
      </c>
      <c r="C15" s="78">
        <v>-1</v>
      </c>
      <c r="D15" s="93">
        <v>1</v>
      </c>
      <c r="E15" s="231"/>
    </row>
    <row r="16" spans="1:5" ht="12.75" customHeight="1">
      <c r="A16" s="96" t="s">
        <v>209</v>
      </c>
      <c r="B16" s="97"/>
      <c r="C16" s="78">
        <v>0</v>
      </c>
      <c r="D16" s="93">
        <v>-5334</v>
      </c>
      <c r="E16" s="231"/>
    </row>
    <row r="17" spans="1:5" ht="12.75" customHeight="1">
      <c r="A17" s="96" t="s">
        <v>76</v>
      </c>
      <c r="B17" s="97">
        <v>29</v>
      </c>
      <c r="C17" s="78">
        <v>18</v>
      </c>
      <c r="D17" s="93">
        <v>14</v>
      </c>
      <c r="E17" s="231"/>
    </row>
    <row r="18" spans="1:5" ht="12.75" customHeight="1">
      <c r="A18" s="96" t="s">
        <v>115</v>
      </c>
      <c r="B18" s="97" t="s">
        <v>181</v>
      </c>
      <c r="C18" s="78">
        <v>-1</v>
      </c>
      <c r="D18" s="93">
        <v>212</v>
      </c>
      <c r="E18" s="231"/>
    </row>
    <row r="19" spans="1:5" ht="12.75" customHeight="1">
      <c r="A19" s="98" t="s">
        <v>7</v>
      </c>
      <c r="B19" s="97">
        <v>30</v>
      </c>
      <c r="C19" s="78">
        <v>909</v>
      </c>
      <c r="D19" s="93">
        <v>-547</v>
      </c>
      <c r="E19" s="231"/>
    </row>
    <row r="20" spans="1:5" ht="12.75" customHeight="1">
      <c r="A20" s="91" t="s">
        <v>83</v>
      </c>
      <c r="B20" s="486"/>
      <c r="C20" s="148">
        <f>SUM(C9:C19)</f>
        <v>1072</v>
      </c>
      <c r="D20" s="99">
        <f>SUM(D9:D19)</f>
        <v>-289</v>
      </c>
      <c r="E20" s="231"/>
    </row>
    <row r="21" spans="1:5" ht="12.75" customHeight="1">
      <c r="A21" s="100" t="s">
        <v>95</v>
      </c>
      <c r="B21" s="487"/>
      <c r="C21" s="149">
        <v>0</v>
      </c>
      <c r="D21" s="101">
        <v>-621</v>
      </c>
      <c r="E21" s="231"/>
    </row>
    <row r="22" spans="1:5" ht="12.75" customHeight="1">
      <c r="A22" s="102" t="s">
        <v>84</v>
      </c>
      <c r="B22" s="488"/>
      <c r="C22" s="83">
        <f>C20-C21</f>
        <v>1072</v>
      </c>
      <c r="D22" s="103">
        <f>D20-D21</f>
        <v>332</v>
      </c>
      <c r="E22" s="231"/>
    </row>
    <row r="23" spans="1:5" ht="12.75" customHeight="1">
      <c r="A23" s="91" t="s">
        <v>8</v>
      </c>
      <c r="B23" s="486"/>
      <c r="C23" s="150"/>
      <c r="D23" s="104"/>
    </row>
    <row r="24" spans="1:5" ht="12.75" customHeight="1">
      <c r="A24" s="89" t="s">
        <v>9</v>
      </c>
      <c r="B24" s="489"/>
      <c r="C24" s="78">
        <v>-355</v>
      </c>
      <c r="D24" s="93">
        <v>-237</v>
      </c>
      <c r="E24" s="231"/>
    </row>
    <row r="25" spans="1:5" ht="12.75" customHeight="1">
      <c r="A25" s="89" t="s">
        <v>70</v>
      </c>
      <c r="B25" s="489"/>
      <c r="C25" s="78">
        <v>18</v>
      </c>
      <c r="D25" s="93">
        <v>5</v>
      </c>
      <c r="E25" s="231"/>
    </row>
    <row r="26" spans="1:5" ht="12.75" customHeight="1">
      <c r="A26" s="89" t="s">
        <v>111</v>
      </c>
      <c r="B26" s="97"/>
      <c r="C26" s="78">
        <v>0</v>
      </c>
      <c r="D26" s="93">
        <v>611</v>
      </c>
      <c r="E26" s="231"/>
    </row>
    <row r="27" spans="1:5" ht="12.75" customHeight="1">
      <c r="A27" s="89" t="s">
        <v>213</v>
      </c>
      <c r="B27" s="97"/>
      <c r="C27" s="78">
        <v>0</v>
      </c>
      <c r="D27" s="93">
        <v>-279</v>
      </c>
      <c r="E27" s="231"/>
    </row>
    <row r="28" spans="1:5" ht="12.75" customHeight="1">
      <c r="A28" s="89" t="s">
        <v>96</v>
      </c>
      <c r="B28" s="97"/>
      <c r="C28" s="78">
        <v>0</v>
      </c>
      <c r="D28" s="93">
        <v>2868</v>
      </c>
      <c r="E28" s="231"/>
    </row>
    <row r="29" spans="1:5" ht="12.75" customHeight="1">
      <c r="A29" s="89" t="s">
        <v>97</v>
      </c>
      <c r="B29" s="97">
        <v>18</v>
      </c>
      <c r="C29" s="78">
        <v>43</v>
      </c>
      <c r="D29" s="93">
        <v>-459</v>
      </c>
      <c r="E29" s="231"/>
    </row>
    <row r="30" spans="1:5" ht="12.75" customHeight="1">
      <c r="A30" s="89" t="s">
        <v>10</v>
      </c>
      <c r="B30" s="489"/>
      <c r="C30" s="78">
        <v>-31</v>
      </c>
      <c r="D30" s="93">
        <v>-9</v>
      </c>
      <c r="E30" s="231"/>
    </row>
    <row r="31" spans="1:5" ht="12.75" customHeight="1">
      <c r="A31" s="91" t="s">
        <v>85</v>
      </c>
      <c r="B31" s="486"/>
      <c r="C31" s="148">
        <f>SUM(C24:C30)</f>
        <v>-325</v>
      </c>
      <c r="D31" s="99">
        <f>SUM(D24:D30)</f>
        <v>2500</v>
      </c>
      <c r="E31" s="231"/>
    </row>
    <row r="32" spans="1:5" ht="12.75" customHeight="1">
      <c r="A32" s="100" t="s">
        <v>98</v>
      </c>
      <c r="B32" s="487"/>
      <c r="C32" s="149">
        <v>-21</v>
      </c>
      <c r="D32" s="101">
        <v>2589</v>
      </c>
      <c r="E32" s="231"/>
    </row>
    <row r="33" spans="1:5" ht="12.75" customHeight="1">
      <c r="A33" s="102" t="s">
        <v>86</v>
      </c>
      <c r="B33" s="488"/>
      <c r="C33" s="83">
        <f>C31-C32</f>
        <v>-304</v>
      </c>
      <c r="D33" s="103">
        <f>D31-D32</f>
        <v>-89</v>
      </c>
      <c r="E33" s="231"/>
    </row>
    <row r="34" spans="1:5" ht="12.75" customHeight="1">
      <c r="A34" s="91" t="s">
        <v>11</v>
      </c>
      <c r="B34" s="486"/>
      <c r="C34" s="150"/>
      <c r="D34" s="104"/>
    </row>
    <row r="35" spans="1:5" ht="12.75" customHeight="1">
      <c r="A35" s="100" t="s">
        <v>112</v>
      </c>
      <c r="B35" s="105"/>
      <c r="C35" s="78">
        <v>0</v>
      </c>
      <c r="D35" s="93">
        <v>2180</v>
      </c>
      <c r="E35" s="231"/>
    </row>
    <row r="36" spans="1:5" ht="12.75" customHeight="1">
      <c r="A36" s="89" t="s">
        <v>12</v>
      </c>
      <c r="B36" s="105">
        <v>27</v>
      </c>
      <c r="C36" s="78">
        <v>-1058</v>
      </c>
      <c r="D36" s="93">
        <v>-5421</v>
      </c>
      <c r="E36" s="231"/>
    </row>
    <row r="37" spans="1:5" s="698" customFormat="1" ht="12.75" customHeight="1">
      <c r="A37" s="106" t="s">
        <v>210</v>
      </c>
      <c r="B37" s="97"/>
      <c r="C37" s="78">
        <v>0</v>
      </c>
      <c r="D37" s="93">
        <v>365</v>
      </c>
      <c r="E37" s="697"/>
    </row>
    <row r="38" spans="1:5" ht="12.75" customHeight="1">
      <c r="A38" s="106" t="s">
        <v>99</v>
      </c>
      <c r="B38" s="97"/>
      <c r="C38" s="78">
        <v>-24</v>
      </c>
      <c r="D38" s="93">
        <v>-24</v>
      </c>
      <c r="E38" s="231"/>
    </row>
    <row r="39" spans="1:5" ht="12.75" customHeight="1">
      <c r="A39" s="89" t="s">
        <v>79</v>
      </c>
      <c r="B39" s="97">
        <v>28</v>
      </c>
      <c r="C39" s="78">
        <v>-20</v>
      </c>
      <c r="D39" s="93">
        <v>-20</v>
      </c>
      <c r="E39" s="231"/>
    </row>
    <row r="40" spans="1:5" ht="12.75" customHeight="1">
      <c r="A40" s="89" t="s">
        <v>116</v>
      </c>
      <c r="B40" s="489"/>
      <c r="C40" s="78">
        <v>10</v>
      </c>
      <c r="D40" s="93">
        <v>5</v>
      </c>
      <c r="E40" s="231"/>
    </row>
    <row r="41" spans="1:5" ht="12.75" customHeight="1">
      <c r="A41" s="89" t="s">
        <v>117</v>
      </c>
      <c r="B41" s="97">
        <v>28</v>
      </c>
      <c r="C41" s="78">
        <v>-38</v>
      </c>
      <c r="D41" s="93">
        <v>-51</v>
      </c>
      <c r="E41" s="231"/>
    </row>
    <row r="42" spans="1:5" ht="12.75" customHeight="1">
      <c r="A42" s="89" t="s">
        <v>118</v>
      </c>
      <c r="B42" s="97">
        <v>28</v>
      </c>
      <c r="C42" s="78">
        <v>-2</v>
      </c>
      <c r="D42" s="93">
        <v>0</v>
      </c>
      <c r="E42" s="231"/>
    </row>
    <row r="43" spans="1:5" ht="12.75" customHeight="1">
      <c r="A43" s="98" t="s">
        <v>10</v>
      </c>
      <c r="B43" s="97"/>
      <c r="C43" s="78">
        <v>0</v>
      </c>
      <c r="D43" s="93">
        <v>1</v>
      </c>
      <c r="E43" s="231"/>
    </row>
    <row r="44" spans="1:5" ht="12.75" customHeight="1">
      <c r="A44" s="91" t="s">
        <v>87</v>
      </c>
      <c r="B44" s="150"/>
      <c r="C44" s="148">
        <f>SUM(C35:C43)</f>
        <v>-1132</v>
      </c>
      <c r="D44" s="99">
        <f>SUM(D35:D43)</f>
        <v>-2965</v>
      </c>
      <c r="E44" s="231"/>
    </row>
    <row r="45" spans="1:5" ht="12.75" customHeight="1">
      <c r="A45" s="100" t="s">
        <v>100</v>
      </c>
      <c r="B45" s="233"/>
      <c r="C45" s="149">
        <v>0</v>
      </c>
      <c r="D45" s="101">
        <v>240</v>
      </c>
      <c r="E45" s="231"/>
    </row>
    <row r="46" spans="1:5" ht="12.75" customHeight="1">
      <c r="A46" s="102" t="s">
        <v>88</v>
      </c>
      <c r="B46" s="234"/>
      <c r="C46" s="83">
        <f>C44-C45</f>
        <v>-1132</v>
      </c>
      <c r="D46" s="103">
        <f>D44-D45</f>
        <v>-3205</v>
      </c>
      <c r="E46" s="231"/>
    </row>
    <row r="47" spans="1:5" ht="12.75" customHeight="1">
      <c r="A47" s="107" t="s">
        <v>121</v>
      </c>
      <c r="B47" s="235"/>
      <c r="C47" s="151">
        <v>1</v>
      </c>
      <c r="D47" s="108">
        <v>-21</v>
      </c>
      <c r="E47" s="231"/>
    </row>
    <row r="48" spans="1:5" ht="12.75" customHeight="1">
      <c r="A48" s="109" t="s">
        <v>113</v>
      </c>
      <c r="B48" s="110"/>
      <c r="C48" s="136">
        <f>C20+C31+C44+C47</f>
        <v>-384</v>
      </c>
      <c r="D48" s="111">
        <f>D20+D31+D44+D47</f>
        <v>-775</v>
      </c>
      <c r="E48" s="231"/>
    </row>
    <row r="49" spans="1:5" ht="12.75" customHeight="1">
      <c r="A49" s="109" t="s">
        <v>211</v>
      </c>
      <c r="B49" s="110">
        <v>13</v>
      </c>
      <c r="C49" s="136">
        <v>1675</v>
      </c>
      <c r="D49" s="111">
        <v>2450</v>
      </c>
      <c r="E49" s="231"/>
    </row>
    <row r="50" spans="1:5" ht="12.75" customHeight="1" thickBot="1">
      <c r="A50" s="112" t="s">
        <v>212</v>
      </c>
      <c r="B50" s="110">
        <v>13</v>
      </c>
      <c r="C50" s="142">
        <f>SUM(C48:C49)</f>
        <v>1291</v>
      </c>
      <c r="D50" s="113">
        <f>SUM(D48:D49)</f>
        <v>1675</v>
      </c>
      <c r="E50" s="231"/>
    </row>
    <row r="51" spans="1:5" ht="12.75" customHeight="1">
      <c r="A51" s="114" t="s">
        <v>196</v>
      </c>
      <c r="B51" s="152"/>
      <c r="C51" s="152"/>
      <c r="D51" s="115"/>
      <c r="E51" s="231"/>
    </row>
    <row r="52" spans="1:5" ht="12.75" customHeight="1">
      <c r="A52" s="96" t="s">
        <v>13</v>
      </c>
      <c r="B52" s="153"/>
      <c r="C52" s="153"/>
      <c r="D52" s="116"/>
      <c r="E52" s="231"/>
    </row>
    <row r="53" spans="1:5" ht="12.75" customHeight="1">
      <c r="A53" s="117" t="s">
        <v>14</v>
      </c>
      <c r="B53" s="153"/>
      <c r="C53" s="146">
        <v>521</v>
      </c>
      <c r="D53" s="92">
        <v>656</v>
      </c>
      <c r="E53" s="231"/>
    </row>
    <row r="54" spans="1:5" ht="12.75" customHeight="1">
      <c r="A54" s="117" t="s">
        <v>15</v>
      </c>
      <c r="B54" s="153"/>
      <c r="C54" s="146">
        <v>10</v>
      </c>
      <c r="D54" s="92">
        <v>12</v>
      </c>
      <c r="E54" s="231"/>
    </row>
    <row r="55" spans="1:5" ht="12.75" customHeight="1">
      <c r="A55" s="96" t="s">
        <v>16</v>
      </c>
      <c r="B55" s="153"/>
      <c r="C55" s="153"/>
      <c r="D55" s="116"/>
      <c r="E55" s="231"/>
    </row>
    <row r="56" spans="1:5" ht="12.75" customHeight="1">
      <c r="A56" s="117" t="s">
        <v>14</v>
      </c>
      <c r="B56" s="153"/>
      <c r="C56" s="146">
        <v>23</v>
      </c>
      <c r="D56" s="92">
        <v>18</v>
      </c>
      <c r="E56" s="231"/>
    </row>
    <row r="57" spans="1:5" ht="12.75" customHeight="1" thickBot="1">
      <c r="A57" s="118" t="s">
        <v>15</v>
      </c>
      <c r="B57" s="79"/>
      <c r="C57" s="79">
        <v>0</v>
      </c>
      <c r="D57" s="236">
        <v>1</v>
      </c>
      <c r="E57" s="231"/>
    </row>
    <row r="58" spans="1:5" s="238" customFormat="1" ht="24.95" customHeight="1">
      <c r="A58" s="682" t="s">
        <v>250</v>
      </c>
      <c r="B58" s="682"/>
      <c r="C58" s="682"/>
      <c r="D58" s="682"/>
      <c r="E58" s="239"/>
    </row>
    <row r="59" spans="1:5" s="238" customFormat="1">
      <c r="A59" s="681" t="s">
        <v>221</v>
      </c>
      <c r="B59" s="681"/>
      <c r="C59" s="681"/>
      <c r="D59" s="681"/>
      <c r="E59" s="239"/>
    </row>
    <row r="60" spans="1:5" s="238" customFormat="1" ht="36" customHeight="1">
      <c r="A60" s="681" t="s">
        <v>251</v>
      </c>
      <c r="B60" s="681"/>
      <c r="C60" s="681"/>
      <c r="D60" s="681"/>
      <c r="E60" s="239"/>
    </row>
    <row r="61" spans="1:5" s="238" customFormat="1" ht="24.95" customHeight="1">
      <c r="A61" s="683" t="s">
        <v>252</v>
      </c>
      <c r="B61" s="683"/>
      <c r="C61" s="683"/>
      <c r="D61" s="683"/>
      <c r="E61" s="239"/>
    </row>
    <row r="62" spans="1:5" s="238" customFormat="1" ht="36.75" customHeight="1">
      <c r="A62" s="684" t="s">
        <v>253</v>
      </c>
      <c r="B62" s="684"/>
      <c r="C62" s="684"/>
      <c r="D62" s="684"/>
      <c r="E62" s="239"/>
    </row>
    <row r="63" spans="1:5" s="238" customFormat="1" ht="36" customHeight="1">
      <c r="A63" s="681" t="s">
        <v>254</v>
      </c>
      <c r="B63" s="681"/>
      <c r="C63" s="681"/>
      <c r="D63" s="681"/>
      <c r="E63" s="239"/>
    </row>
    <row r="64" spans="1:5" s="238" customFormat="1">
      <c r="A64" s="498"/>
      <c r="B64" s="498"/>
      <c r="C64" s="498"/>
      <c r="D64" s="498"/>
      <c r="E64" s="239"/>
    </row>
    <row r="65" spans="1:5">
      <c r="A65" s="490" t="s">
        <v>214</v>
      </c>
      <c r="B65" s="490"/>
      <c r="C65" s="237"/>
      <c r="E65" s="231"/>
    </row>
  </sheetData>
  <mergeCells count="6">
    <mergeCell ref="A63:D63"/>
    <mergeCell ref="A58:D58"/>
    <mergeCell ref="A59:D59"/>
    <mergeCell ref="A60:D60"/>
    <mergeCell ref="A61:D61"/>
    <mergeCell ref="A62:D62"/>
  </mergeCells>
  <pageMargins left="0.70866141732283472" right="0.70866141732283472" top="0.74803149606299213" bottom="0.74803149606299213" header="0.31496062992125984" footer="0.31496062992125984"/>
  <pageSetup scale="74" orientation="portrait" r:id="rId1"/>
  <ignoredErrors>
    <ignoredError sqref="C50 D50" formulaRange="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Quarterly</vt:lpstr>
      <vt:lpstr>P&amp;L 5Y</vt:lpstr>
      <vt:lpstr>BS 5Y</vt:lpstr>
      <vt:lpstr>P&amp;L</vt:lpstr>
      <vt:lpstr>Comprehensive Income</vt:lpstr>
      <vt:lpstr>Balance Sheet</vt:lpstr>
      <vt:lpstr>Changes in equity</vt:lpstr>
      <vt:lpstr>Cash Flows</vt:lpstr>
      <vt:lpstr>'Balance Sheet'!Print_Area</vt:lpstr>
      <vt:lpstr>'BS 5Y'!Print_Area</vt:lpstr>
      <vt:lpstr>'Cash Flows'!Print_Area</vt:lpstr>
      <vt:lpstr>'Changes in equity'!Print_Area</vt:lpstr>
      <vt:lpstr>'Comprehensive Income'!Print_Area</vt:lpstr>
      <vt:lpstr>'P&amp;L'!Print_Area</vt:lpstr>
      <vt:lpstr>'P&amp;L 5Y'!Print_Area</vt:lpstr>
      <vt:lpstr>Quarterly!Print_Area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BBD 9.30.2014 WB</dc:title>
  <dc:creator>Workiva - Sophie Cauchon</dc:creator>
  <cp:lastModifiedBy>Nathalie Hebert</cp:lastModifiedBy>
  <cp:lastPrinted>2022-10-20T13:29:58Z</cp:lastPrinted>
  <dcterms:created xsi:type="dcterms:W3CDTF">2015-04-28T15:30:46Z</dcterms:created>
  <dcterms:modified xsi:type="dcterms:W3CDTF">2023-02-07T23:00:47Z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